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nis\Dropbox\Coord_2016\engenharia revisão CTP\V_final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3" i="1" l="1"/>
  <c r="J103" i="1" s="1"/>
  <c r="I97" i="1"/>
  <c r="J97" i="1" s="1"/>
  <c r="G97" i="1"/>
  <c r="I96" i="1"/>
  <c r="J96" i="1" s="1"/>
  <c r="G96" i="1"/>
  <c r="I95" i="1"/>
  <c r="J95" i="1" s="1"/>
  <c r="G95" i="1"/>
  <c r="I94" i="1"/>
  <c r="J94" i="1" s="1"/>
  <c r="G94" i="1"/>
  <c r="I93" i="1"/>
  <c r="J93" i="1" s="1"/>
  <c r="G93" i="1"/>
  <c r="I92" i="1"/>
  <c r="J92" i="1" s="1"/>
  <c r="G92" i="1"/>
  <c r="I91" i="1"/>
  <c r="J91" i="1" s="1"/>
  <c r="G91" i="1"/>
  <c r="I90" i="1"/>
  <c r="J90" i="1" s="1"/>
  <c r="G90" i="1"/>
  <c r="I89" i="1"/>
  <c r="J89" i="1" s="1"/>
  <c r="G89" i="1"/>
  <c r="I88" i="1"/>
  <c r="J88" i="1" s="1"/>
  <c r="G88" i="1"/>
  <c r="I87" i="1"/>
  <c r="J87" i="1" s="1"/>
  <c r="G87" i="1"/>
  <c r="I86" i="1"/>
  <c r="J86" i="1" s="1"/>
  <c r="G86" i="1"/>
  <c r="I85" i="1"/>
  <c r="J85" i="1" s="1"/>
  <c r="G85" i="1"/>
  <c r="J84" i="1"/>
  <c r="I84" i="1"/>
  <c r="G84" i="1"/>
  <c r="I83" i="1"/>
  <c r="J83" i="1" s="1"/>
  <c r="G83" i="1"/>
  <c r="J82" i="1"/>
  <c r="I82" i="1"/>
  <c r="G82" i="1"/>
  <c r="I81" i="1"/>
  <c r="J81" i="1" s="1"/>
  <c r="G81" i="1"/>
  <c r="J80" i="1"/>
  <c r="I80" i="1"/>
  <c r="G80" i="1"/>
  <c r="I79" i="1"/>
  <c r="J79" i="1" s="1"/>
  <c r="G79" i="1"/>
  <c r="J78" i="1"/>
  <c r="I78" i="1"/>
  <c r="G78" i="1"/>
  <c r="I77" i="1"/>
  <c r="J77" i="1" s="1"/>
  <c r="G77" i="1"/>
  <c r="I76" i="1"/>
  <c r="J76" i="1" s="1"/>
  <c r="G76" i="1"/>
  <c r="I75" i="1"/>
  <c r="J75" i="1" s="1"/>
  <c r="G75" i="1"/>
  <c r="I74" i="1"/>
  <c r="J74" i="1" s="1"/>
  <c r="G74" i="1"/>
  <c r="I73" i="1"/>
  <c r="J73" i="1" s="1"/>
  <c r="G73" i="1"/>
  <c r="I72" i="1"/>
  <c r="J72" i="1" s="1"/>
  <c r="G72" i="1"/>
  <c r="I71" i="1"/>
  <c r="J71" i="1" s="1"/>
  <c r="G71" i="1"/>
  <c r="I70" i="1"/>
  <c r="J70" i="1" s="1"/>
  <c r="G70" i="1"/>
  <c r="I69" i="1"/>
  <c r="J69" i="1" s="1"/>
  <c r="G69" i="1"/>
  <c r="I68" i="1"/>
  <c r="J68" i="1" s="1"/>
  <c r="G68" i="1"/>
  <c r="I67" i="1"/>
  <c r="J67" i="1" s="1"/>
  <c r="G67" i="1"/>
  <c r="I66" i="1"/>
  <c r="J66" i="1" s="1"/>
  <c r="G66" i="1"/>
  <c r="I65" i="1"/>
  <c r="J65" i="1" s="1"/>
  <c r="G65" i="1"/>
  <c r="I64" i="1"/>
  <c r="J64" i="1" s="1"/>
  <c r="G64" i="1"/>
  <c r="I63" i="1"/>
  <c r="J63" i="1" s="1"/>
  <c r="G63" i="1"/>
  <c r="I62" i="1"/>
  <c r="J62" i="1" s="1"/>
  <c r="G62" i="1"/>
  <c r="I61" i="1"/>
  <c r="J61" i="1" s="1"/>
  <c r="G61" i="1"/>
  <c r="I60" i="1"/>
  <c r="J60" i="1" s="1"/>
  <c r="G60" i="1"/>
  <c r="I59" i="1"/>
  <c r="J59" i="1" s="1"/>
  <c r="G59" i="1"/>
  <c r="I58" i="1"/>
  <c r="J58" i="1" s="1"/>
  <c r="G58" i="1"/>
  <c r="J57" i="1"/>
  <c r="I57" i="1"/>
  <c r="G57" i="1"/>
  <c r="I56" i="1"/>
  <c r="J56" i="1" s="1"/>
  <c r="G56" i="1"/>
  <c r="I55" i="1"/>
  <c r="J55" i="1" s="1"/>
  <c r="G55" i="1"/>
  <c r="I54" i="1"/>
  <c r="J54" i="1" s="1"/>
  <c r="G54" i="1"/>
  <c r="J53" i="1"/>
  <c r="I53" i="1"/>
  <c r="G53" i="1"/>
  <c r="I52" i="1"/>
  <c r="J52" i="1" s="1"/>
  <c r="G52" i="1"/>
  <c r="I51" i="1"/>
  <c r="J51" i="1" s="1"/>
  <c r="G51" i="1"/>
  <c r="I50" i="1"/>
  <c r="J50" i="1" s="1"/>
  <c r="G50" i="1"/>
  <c r="J49" i="1"/>
  <c r="I49" i="1"/>
  <c r="G49" i="1"/>
  <c r="I48" i="1"/>
  <c r="J48" i="1" s="1"/>
  <c r="G48" i="1"/>
  <c r="J47" i="1"/>
  <c r="I47" i="1"/>
  <c r="G47" i="1"/>
  <c r="I46" i="1"/>
  <c r="J46" i="1" s="1"/>
  <c r="G46" i="1"/>
  <c r="J45" i="1"/>
  <c r="I45" i="1"/>
  <c r="G45" i="1"/>
  <c r="I44" i="1"/>
  <c r="J44" i="1" s="1"/>
  <c r="G44" i="1"/>
  <c r="J43" i="1"/>
  <c r="I43" i="1"/>
  <c r="G43" i="1"/>
  <c r="I42" i="1"/>
  <c r="J42" i="1" s="1"/>
  <c r="G42" i="1"/>
  <c r="I41" i="1"/>
  <c r="J41" i="1" s="1"/>
  <c r="G41" i="1"/>
  <c r="I40" i="1"/>
  <c r="J40" i="1" s="1"/>
  <c r="G40" i="1"/>
  <c r="I39" i="1"/>
  <c r="J39" i="1" s="1"/>
  <c r="G39" i="1"/>
  <c r="I38" i="1"/>
  <c r="J38" i="1" s="1"/>
  <c r="G38" i="1"/>
  <c r="I37" i="1"/>
  <c r="J37" i="1" s="1"/>
  <c r="G37" i="1"/>
  <c r="I36" i="1"/>
  <c r="J36" i="1" s="1"/>
  <c r="G36" i="1"/>
  <c r="I35" i="1"/>
  <c r="J35" i="1" s="1"/>
  <c r="G35" i="1"/>
  <c r="I34" i="1"/>
  <c r="J34" i="1" s="1"/>
  <c r="G34" i="1"/>
  <c r="I33" i="1"/>
  <c r="J33" i="1" s="1"/>
  <c r="G33" i="1"/>
  <c r="J32" i="1"/>
  <c r="I32" i="1"/>
  <c r="G32" i="1"/>
  <c r="I31" i="1"/>
  <c r="J31" i="1" s="1"/>
  <c r="G31" i="1"/>
  <c r="J30" i="1"/>
  <c r="I30" i="1"/>
  <c r="G30" i="1"/>
  <c r="I29" i="1"/>
  <c r="J29" i="1" s="1"/>
  <c r="G29" i="1"/>
  <c r="J28" i="1"/>
  <c r="I28" i="1"/>
  <c r="G28" i="1"/>
  <c r="I27" i="1"/>
  <c r="J27" i="1" s="1"/>
  <c r="G27" i="1"/>
  <c r="J26" i="1"/>
  <c r="I26" i="1"/>
  <c r="G26" i="1"/>
  <c r="I25" i="1"/>
  <c r="J25" i="1" s="1"/>
  <c r="G25" i="1"/>
  <c r="J24" i="1"/>
  <c r="I24" i="1"/>
  <c r="I23" i="1"/>
  <c r="J23" i="1" s="1"/>
  <c r="I22" i="1"/>
  <c r="J22" i="1" s="1"/>
  <c r="J21" i="1"/>
  <c r="I21" i="1"/>
  <c r="J20" i="1"/>
  <c r="I20" i="1"/>
  <c r="I19" i="1"/>
  <c r="J19" i="1" s="1"/>
  <c r="I18" i="1"/>
  <c r="J18" i="1" s="1"/>
  <c r="J17" i="1"/>
  <c r="I17" i="1"/>
  <c r="I98" i="1" l="1"/>
  <c r="J98" i="1" s="1"/>
  <c r="J99" i="1"/>
  <c r="J102" i="1" s="1"/>
  <c r="J104" i="1" l="1"/>
  <c r="I8" i="1"/>
</calcChain>
</file>

<file path=xl/sharedStrings.xml><?xml version="1.0" encoding="utf-8"?>
<sst xmlns="http://schemas.openxmlformats.org/spreadsheetml/2006/main" count="284" uniqueCount="204">
  <si>
    <t>INSTITUTO FEDERAL DE EDUCAÇÃO, CIÊNCIA E TECNOLOGIA DE SÃO PAULO</t>
  </si>
  <si>
    <t>Carga Horária Mínima do Curso:</t>
  </si>
  <si>
    <t>(Criação: Lei nº 11.892, de 29/12/2008)</t>
  </si>
  <si>
    <t>Campus Guarulhos</t>
  </si>
  <si>
    <t xml:space="preserve">Estrutura Curricular de Engenharia em </t>
  </si>
  <si>
    <t>Controle e Automação</t>
  </si>
  <si>
    <t>Base Legal: Lei 9394/96 e Resolução CNE nº 11/2002</t>
  </si>
  <si>
    <t>Início do Curso: 01 sem./2017</t>
  </si>
  <si>
    <t>Componente Curricular</t>
  </si>
  <si>
    <t>Códigos</t>
  </si>
  <si>
    <t>Teoria/</t>
  </si>
  <si>
    <t xml:space="preserve">Nº </t>
  </si>
  <si>
    <t>aulas/</t>
  </si>
  <si>
    <t>Total</t>
  </si>
  <si>
    <t>Prática</t>
  </si>
  <si>
    <t>Prof.</t>
  </si>
  <si>
    <t>sem.</t>
  </si>
  <si>
    <t>Aulas</t>
  </si>
  <si>
    <t xml:space="preserve"> Horas</t>
  </si>
  <si>
    <t>1º  Sem.</t>
  </si>
  <si>
    <t>Cálculo Diferencial e Integral I</t>
  </si>
  <si>
    <t>CIE01</t>
  </si>
  <si>
    <t>T</t>
  </si>
  <si>
    <t>Programação de Computadores</t>
  </si>
  <si>
    <t>PCE01</t>
  </si>
  <si>
    <t>P</t>
  </si>
  <si>
    <t>Física I</t>
  </si>
  <si>
    <t>FSE01</t>
  </si>
  <si>
    <t>Física experimental I</t>
  </si>
  <si>
    <t>FEE01</t>
  </si>
  <si>
    <t>Desenho Técnico I</t>
  </si>
  <si>
    <t>DTE01</t>
  </si>
  <si>
    <t>Geometria Analítica e Vetores</t>
  </si>
  <si>
    <t>GAE01</t>
  </si>
  <si>
    <t>Tecnologia Mecânica</t>
  </si>
  <si>
    <t>TME01</t>
  </si>
  <si>
    <t>IEE01</t>
  </si>
  <si>
    <t xml:space="preserve"> 2º  Sem.</t>
  </si>
  <si>
    <t>Cálculo Diferencial e Integral II</t>
  </si>
  <si>
    <t>CIE02</t>
  </si>
  <si>
    <t>Desenho Técnico II</t>
  </si>
  <si>
    <t>DTE02</t>
  </si>
  <si>
    <t>Física II</t>
  </si>
  <si>
    <t>FSE02</t>
  </si>
  <si>
    <t>Física experimental II</t>
  </si>
  <si>
    <t>FEE02</t>
  </si>
  <si>
    <t>Eletricidade I</t>
  </si>
  <si>
    <t>ETE02</t>
  </si>
  <si>
    <t>Lab. Eletricidade I</t>
  </si>
  <si>
    <t>LEE02</t>
  </si>
  <si>
    <t>Leitura, Interpretação e Produção de Texto</t>
  </si>
  <si>
    <t>LIE02</t>
  </si>
  <si>
    <t>Cálculo Numérico</t>
  </si>
  <si>
    <t>CNE02</t>
  </si>
  <si>
    <t>Álgebra linear</t>
  </si>
  <si>
    <t>ALE02</t>
  </si>
  <si>
    <t>3º  Sem.</t>
  </si>
  <si>
    <t>Cálculo Diferencial e Integral III</t>
  </si>
  <si>
    <t>CIE03</t>
  </si>
  <si>
    <t>Química Geral</t>
  </si>
  <si>
    <t>QGE03</t>
  </si>
  <si>
    <t>Química Experimental</t>
  </si>
  <si>
    <t>QEE03</t>
  </si>
  <si>
    <t>Desenho Assistido por Computador</t>
  </si>
  <si>
    <t>CDE03</t>
  </si>
  <si>
    <t>Probabilidade e Estatística</t>
  </si>
  <si>
    <t>PEE03</t>
  </si>
  <si>
    <t>Fenômenos de Transporte I</t>
  </si>
  <si>
    <t>FTE03</t>
  </si>
  <si>
    <t>Mecânica Geral</t>
  </si>
  <si>
    <t>MGE03</t>
  </si>
  <si>
    <t>Eletricidade II</t>
  </si>
  <si>
    <t>ETE03</t>
  </si>
  <si>
    <t>Lab. Eletricidade II</t>
  </si>
  <si>
    <t>LEE03</t>
  </si>
  <si>
    <t>4º  Sem.</t>
  </si>
  <si>
    <t>Cálculo Diferencial e Integral IV</t>
  </si>
  <si>
    <t>CIE04</t>
  </si>
  <si>
    <t>Circuitos Elétricos</t>
  </si>
  <si>
    <t>CEE04</t>
  </si>
  <si>
    <t>Circuitos Digitais I</t>
  </si>
  <si>
    <t>CDE04</t>
  </si>
  <si>
    <t>Lab. Circuitos Digitais I</t>
  </si>
  <si>
    <t>LDE04</t>
  </si>
  <si>
    <t>Resistência dos Materiais</t>
  </si>
  <si>
    <t>REE04</t>
  </si>
  <si>
    <t>Elementos de Máquinas</t>
  </si>
  <si>
    <t>EME04</t>
  </si>
  <si>
    <t>Projeto Integrador I</t>
  </si>
  <si>
    <t>PIE04</t>
  </si>
  <si>
    <t>T/P</t>
  </si>
  <si>
    <t>Fenômenos de Transporte II</t>
  </si>
  <si>
    <t>FTE04</t>
  </si>
  <si>
    <t>5º  Sem.</t>
  </si>
  <si>
    <t>Eletrônica I</t>
  </si>
  <si>
    <t>ENE05</t>
  </si>
  <si>
    <t>Lab.  Eletrônica I</t>
  </si>
  <si>
    <t>LNE05</t>
  </si>
  <si>
    <t xml:space="preserve">Computação para automação </t>
  </si>
  <si>
    <t>CAE05</t>
  </si>
  <si>
    <t>Circuitos Digitais II</t>
  </si>
  <si>
    <t>CDE05</t>
  </si>
  <si>
    <t>Lab. Circuitos Digitais II</t>
  </si>
  <si>
    <t>LDE05</t>
  </si>
  <si>
    <t>Hidráulica e Pneumática</t>
  </si>
  <si>
    <t>HPE05</t>
  </si>
  <si>
    <t>Ciência dos Materiais</t>
  </si>
  <si>
    <t>CME05</t>
  </si>
  <si>
    <t>Instalações Elétricas</t>
  </si>
  <si>
    <t>IEE05</t>
  </si>
  <si>
    <t>Lab. Instalações Elétricas</t>
  </si>
  <si>
    <t>LTE05</t>
  </si>
  <si>
    <t>Eletromagnetismo e Conversão de Energia</t>
  </si>
  <si>
    <t>ECE05</t>
  </si>
  <si>
    <t>6º  Sem.</t>
  </si>
  <si>
    <t>Eletrônica II</t>
  </si>
  <si>
    <t>ENE06</t>
  </si>
  <si>
    <t>Lab. Eletrônica II</t>
  </si>
  <si>
    <t>LNE06</t>
  </si>
  <si>
    <t>Mecanismos</t>
  </si>
  <si>
    <t>MEE06</t>
  </si>
  <si>
    <t>Microprocessadores</t>
  </si>
  <si>
    <t>MPE06</t>
  </si>
  <si>
    <t>Lab.  Microprocessadores</t>
  </si>
  <si>
    <t>LPE06</t>
  </si>
  <si>
    <t>Ética e sociedade</t>
  </si>
  <si>
    <t>ESE06</t>
  </si>
  <si>
    <t>Máquinas e Comandos Elétricos I</t>
  </si>
  <si>
    <t>MCE06</t>
  </si>
  <si>
    <t>Modelagem de sistemas dinâmicos</t>
  </si>
  <si>
    <t>MOE06</t>
  </si>
  <si>
    <t>Projeto Integrador II</t>
  </si>
  <si>
    <t>PIE06</t>
  </si>
  <si>
    <t>Lab. Máquinas e Comandos Elétricos I</t>
  </si>
  <si>
    <t>LME06</t>
  </si>
  <si>
    <t>7º  Sem.</t>
  </si>
  <si>
    <t>Microcontroladores e FPGA</t>
  </si>
  <si>
    <t>MIE07</t>
  </si>
  <si>
    <t>Lab.  Microcontroladores e FPGA</t>
  </si>
  <si>
    <t>LPE07</t>
  </si>
  <si>
    <t>Manufatura Mecânica (CNC e CAM)</t>
  </si>
  <si>
    <t>MME07</t>
  </si>
  <si>
    <t>Teoria de Controle I</t>
  </si>
  <si>
    <t>TCE07</t>
  </si>
  <si>
    <t>Máquinas e Comandos Elétricos II</t>
  </si>
  <si>
    <t>MCE07</t>
  </si>
  <si>
    <t>Lab. Máquinas e Comandos Elétricos II</t>
  </si>
  <si>
    <t>LME07</t>
  </si>
  <si>
    <t>Gestão Ambiental</t>
  </si>
  <si>
    <t>GAE07</t>
  </si>
  <si>
    <t>8º  Sem.</t>
  </si>
  <si>
    <t>Teoria de Controle II</t>
  </si>
  <si>
    <t>TCE08</t>
  </si>
  <si>
    <t>Controladores Lógicos Programáveis</t>
  </si>
  <si>
    <t>CLE08</t>
  </si>
  <si>
    <t>Lab. Cont. Log. Programáveis</t>
  </si>
  <si>
    <t>LLE08</t>
  </si>
  <si>
    <t>Organização Industrial</t>
  </si>
  <si>
    <t>OGE08</t>
  </si>
  <si>
    <t>Instrumentação</t>
  </si>
  <si>
    <t>ITE08</t>
  </si>
  <si>
    <t>Projeto Integrador III</t>
  </si>
  <si>
    <t>PIE08</t>
  </si>
  <si>
    <t>Metodologia Científica e Inovação Tecnológica</t>
  </si>
  <si>
    <t>MTE08</t>
  </si>
  <si>
    <t>9º  Sem.</t>
  </si>
  <si>
    <t>Controle de Processos</t>
  </si>
  <si>
    <t>CPE09</t>
  </si>
  <si>
    <t>Robótica Industrial</t>
  </si>
  <si>
    <t>ROE09</t>
  </si>
  <si>
    <t>Lab.  Robótica Industrial</t>
  </si>
  <si>
    <t>LOE09</t>
  </si>
  <si>
    <t>Projeto de Máquinas para Automação</t>
  </si>
  <si>
    <t>PME09</t>
  </si>
  <si>
    <t>Redes Industriais</t>
  </si>
  <si>
    <t>RIE09</t>
  </si>
  <si>
    <t>Lab.  Redes Industriais</t>
  </si>
  <si>
    <t>LRE09</t>
  </si>
  <si>
    <t>Sistemas Integrados de manufatura</t>
  </si>
  <si>
    <t>SIE09</t>
  </si>
  <si>
    <t>Lab.   Sistemas Integrados de manufatura</t>
  </si>
  <si>
    <t>LSE09</t>
  </si>
  <si>
    <t>10º  Sem.</t>
  </si>
  <si>
    <t>Gerenciamento de Projetos</t>
  </si>
  <si>
    <t>GPE10</t>
  </si>
  <si>
    <t>Controle da Produção e da Qualidade</t>
  </si>
  <si>
    <t>CQE10</t>
  </si>
  <si>
    <t>Engenharia Econômica</t>
  </si>
  <si>
    <t>EEE10</t>
  </si>
  <si>
    <t>Inteligência Artificial</t>
  </si>
  <si>
    <t>IAE10</t>
  </si>
  <si>
    <t>Tópicos avançados de teoria de controle</t>
  </si>
  <si>
    <t>TAE10</t>
  </si>
  <si>
    <t>TOTAL ACUMULADO DE AULAS</t>
  </si>
  <si>
    <t xml:space="preserve">TOTAL ACUMULADO DE HORAS </t>
  </si>
  <si>
    <t>Trabalho de Conclusão de Curso (obrigatório)</t>
  </si>
  <si>
    <t>Estágio Curricular Supervisionado (obrigatório)</t>
  </si>
  <si>
    <t>CARGA HORÁRIA TOTAL MÍNIMA</t>
  </si>
  <si>
    <t>LIBRAS - Disciplina Optativa</t>
  </si>
  <si>
    <t>LBE10</t>
  </si>
  <si>
    <t>CARGA HORÁRIA TOTAL MÁXIMA</t>
  </si>
  <si>
    <r>
      <t>OBS: Aulas com duração de 50 minutos -  19 semanas de aula por semestre</t>
    </r>
    <r>
      <rPr>
        <sz val="11"/>
        <color indexed="10"/>
        <rFont val="Calibri"/>
        <family val="2"/>
      </rPr>
      <t/>
    </r>
  </si>
  <si>
    <t>Int à engenharia de Controle e Automação</t>
  </si>
  <si>
    <t>Resolução de autorização do curso no IFSP: nº 33/2016 de 07 de junho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</si>
</sst>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Calibri"/>
      <family val="2"/>
    </font>
    <font>
      <b/>
      <sz val="13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3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Calibri"/>
      <family val="2"/>
    </font>
    <font>
      <sz val="11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Border="1"/>
    <xf numFmtId="0" fontId="4" fillId="2" borderId="4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2" fillId="2" borderId="4" xfId="1" applyFill="1" applyBorder="1"/>
    <xf numFmtId="0" fontId="9" fillId="2" borderId="0" xfId="1" applyFont="1" applyFill="1" applyBorder="1" applyAlignment="1">
      <alignment horizontal="center"/>
    </xf>
    <xf numFmtId="0" fontId="7" fillId="2" borderId="0" xfId="1" applyFont="1" applyFill="1" applyBorder="1" applyAlignment="1"/>
    <xf numFmtId="0" fontId="10" fillId="2" borderId="0" xfId="1" applyFont="1" applyFill="1" applyBorder="1" applyAlignment="1">
      <alignment horizontal="center"/>
    </xf>
    <xf numFmtId="0" fontId="11" fillId="2" borderId="1" xfId="1" applyFont="1" applyFill="1" applyBorder="1"/>
    <xf numFmtId="0" fontId="11" fillId="2" borderId="5" xfId="1" applyFont="1" applyFill="1" applyBorder="1"/>
    <xf numFmtId="0" fontId="11" fillId="0" borderId="4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1" fillId="3" borderId="0" xfId="1" applyFont="1" applyFill="1" applyBorder="1"/>
    <xf numFmtId="0" fontId="11" fillId="2" borderId="4" xfId="1" applyFont="1" applyFill="1" applyBorder="1"/>
    <xf numFmtId="0" fontId="11" fillId="0" borderId="6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6" fillId="3" borderId="12" xfId="0" applyFont="1" applyFill="1" applyBorder="1"/>
    <xf numFmtId="0" fontId="1" fillId="0" borderId="13" xfId="0" applyFont="1" applyBorder="1" applyAlignment="1">
      <alignment horizontal="center"/>
    </xf>
    <xf numFmtId="0" fontId="2" fillId="0" borderId="14" xfId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0" fontId="17" fillId="0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0" fontId="16" fillId="2" borderId="20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center" vertical="center"/>
    </xf>
    <xf numFmtId="164" fontId="0" fillId="0" borderId="0" xfId="0" applyNumberFormat="1"/>
    <xf numFmtId="0" fontId="1" fillId="3" borderId="13" xfId="0" applyFont="1" applyFill="1" applyBorder="1" applyAlignment="1">
      <alignment horizontal="center"/>
    </xf>
    <xf numFmtId="0" fontId="16" fillId="3" borderId="21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23" xfId="0" applyFont="1" applyFill="1" applyBorder="1"/>
    <xf numFmtId="0" fontId="16" fillId="3" borderId="24" xfId="0" applyFont="1" applyFill="1" applyBorder="1" applyAlignment="1">
      <alignment vertical="center"/>
    </xf>
    <xf numFmtId="0" fontId="17" fillId="2" borderId="20" xfId="0" applyFont="1" applyFill="1" applyBorder="1" applyAlignment="1">
      <alignment horizontal="left" vertical="center"/>
    </xf>
    <xf numFmtId="164" fontId="18" fillId="0" borderId="20" xfId="1" applyNumberFormat="1" applyFont="1" applyFill="1" applyBorder="1" applyAlignment="1">
      <alignment horizontal="center"/>
    </xf>
    <xf numFmtId="0" fontId="18" fillId="0" borderId="30" xfId="1" applyFont="1" applyBorder="1" applyAlignment="1">
      <alignment horizontal="center"/>
    </xf>
    <xf numFmtId="0" fontId="18" fillId="0" borderId="30" xfId="1" applyFont="1" applyBorder="1" applyAlignment="1">
      <alignment horizontal="left"/>
    </xf>
    <xf numFmtId="164" fontId="18" fillId="0" borderId="31" xfId="1" applyNumberFormat="1" applyFont="1" applyBorder="1" applyAlignment="1">
      <alignment horizontal="center"/>
    </xf>
    <xf numFmtId="0" fontId="18" fillId="4" borderId="34" xfId="1" applyFont="1" applyFill="1" applyBorder="1" applyAlignment="1">
      <alignment horizontal="left"/>
    </xf>
    <xf numFmtId="0" fontId="18" fillId="4" borderId="30" xfId="1" applyFont="1" applyFill="1" applyBorder="1" applyAlignment="1">
      <alignment horizontal="left"/>
    </xf>
    <xf numFmtId="164" fontId="18" fillId="4" borderId="35" xfId="1" applyNumberFormat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18" fillId="0" borderId="37" xfId="1" applyFont="1" applyBorder="1" applyAlignment="1">
      <alignment horizontal="center"/>
    </xf>
    <xf numFmtId="164" fontId="18" fillId="0" borderId="15" xfId="1" applyNumberFormat="1" applyFont="1" applyBorder="1" applyAlignment="1">
      <alignment horizontal="center"/>
    </xf>
    <xf numFmtId="0" fontId="18" fillId="4" borderId="8" xfId="1" applyFont="1" applyFill="1" applyBorder="1" applyAlignment="1">
      <alignment horizontal="center"/>
    </xf>
    <xf numFmtId="0" fontId="18" fillId="4" borderId="8" xfId="1" applyFont="1" applyFill="1" applyBorder="1" applyAlignment="1">
      <alignment horizontal="left"/>
    </xf>
    <xf numFmtId="164" fontId="18" fillId="4" borderId="38" xfId="1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4" xfId="1" applyFont="1" applyFill="1" applyBorder="1" applyAlignment="1">
      <alignment horizontal="center" vertical="center" textRotation="90"/>
    </xf>
    <xf numFmtId="0" fontId="15" fillId="0" borderId="5" xfId="1" applyFont="1" applyFill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shrinkToFit="1"/>
    </xf>
    <xf numFmtId="0" fontId="3" fillId="2" borderId="2" xfId="1" applyFont="1" applyFill="1" applyBorder="1" applyAlignment="1">
      <alignment horizont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164" fontId="8" fillId="2" borderId="4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wrapText="1"/>
    </xf>
    <xf numFmtId="164" fontId="2" fillId="2" borderId="3" xfId="1" applyNumberFormat="1" applyFont="1" applyFill="1" applyBorder="1" applyAlignment="1">
      <alignment horizontal="center" wrapText="1"/>
    </xf>
    <xf numFmtId="164" fontId="2" fillId="2" borderId="4" xfId="1" applyNumberFormat="1" applyFont="1" applyFill="1" applyBorder="1" applyAlignment="1">
      <alignment horizontal="center" wrapText="1"/>
    </xf>
    <xf numFmtId="164" fontId="2" fillId="2" borderId="5" xfId="1" applyNumberFormat="1" applyFont="1" applyFill="1" applyBorder="1" applyAlignment="1">
      <alignment horizontal="center" wrapText="1"/>
    </xf>
    <xf numFmtId="164" fontId="2" fillId="2" borderId="6" xfId="1" applyNumberFormat="1" applyFont="1" applyFill="1" applyBorder="1" applyAlignment="1">
      <alignment horizontal="center" wrapText="1"/>
    </xf>
    <xf numFmtId="164" fontId="2" fillId="2" borderId="7" xfId="1" applyNumberFormat="1" applyFont="1" applyFill="1" applyBorder="1" applyAlignment="1">
      <alignment horizontal="center" wrapText="1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left"/>
    </xf>
    <xf numFmtId="0" fontId="18" fillId="0" borderId="29" xfId="1" applyFont="1" applyBorder="1" applyAlignment="1">
      <alignment horizontal="left"/>
    </xf>
    <xf numFmtId="0" fontId="15" fillId="0" borderId="6" xfId="1" applyFont="1" applyFill="1" applyBorder="1" applyAlignment="1">
      <alignment horizontal="center" vertical="center" textRotation="90"/>
    </xf>
    <xf numFmtId="0" fontId="15" fillId="0" borderId="7" xfId="1" applyFont="1" applyFill="1" applyBorder="1" applyAlignment="1">
      <alignment horizontal="center" vertical="center" textRotation="90"/>
    </xf>
    <xf numFmtId="0" fontId="15" fillId="0" borderId="1" xfId="1" applyFont="1" applyBorder="1" applyAlignment="1">
      <alignment horizontal="center" vertical="center" textRotation="90"/>
    </xf>
    <xf numFmtId="0" fontId="15" fillId="0" borderId="3" xfId="1" applyFont="1" applyBorder="1" applyAlignment="1">
      <alignment horizontal="center" vertical="center" textRotation="90"/>
    </xf>
    <xf numFmtId="0" fontId="15" fillId="0" borderId="4" xfId="1" applyFont="1" applyBorder="1" applyAlignment="1">
      <alignment horizontal="center" vertical="center" textRotation="90"/>
    </xf>
    <xf numFmtId="0" fontId="15" fillId="0" borderId="5" xfId="1" applyFont="1" applyBorder="1" applyAlignment="1">
      <alignment horizontal="center" vertical="center" textRotation="90"/>
    </xf>
    <xf numFmtId="0" fontId="15" fillId="0" borderId="6" xfId="1" applyFont="1" applyBorder="1" applyAlignment="1">
      <alignment horizontal="center" vertical="center" textRotation="90"/>
    </xf>
    <xf numFmtId="0" fontId="15" fillId="0" borderId="7" xfId="1" applyFont="1" applyBorder="1" applyAlignment="1">
      <alignment horizontal="center" vertical="center" textRotation="90"/>
    </xf>
    <xf numFmtId="0" fontId="15" fillId="0" borderId="2" xfId="1" applyFont="1" applyFill="1" applyBorder="1" applyAlignment="1">
      <alignment horizontal="center" vertical="center" textRotation="90"/>
    </xf>
    <xf numFmtId="0" fontId="15" fillId="0" borderId="0" xfId="1" applyFont="1" applyFill="1" applyBorder="1" applyAlignment="1">
      <alignment horizontal="center" vertical="center" textRotation="90"/>
    </xf>
    <xf numFmtId="0" fontId="15" fillId="0" borderId="8" xfId="1" applyFont="1" applyFill="1" applyBorder="1" applyAlignment="1">
      <alignment horizontal="center" vertical="center" textRotation="90"/>
    </xf>
    <xf numFmtId="0" fontId="18" fillId="0" borderId="25" xfId="1" applyFont="1" applyBorder="1" applyAlignment="1">
      <alignment horizontal="left"/>
    </xf>
    <xf numFmtId="0" fontId="18" fillId="0" borderId="26" xfId="1" applyFont="1" applyBorder="1" applyAlignment="1">
      <alignment horizontal="left"/>
    </xf>
    <xf numFmtId="0" fontId="18" fillId="0" borderId="27" xfId="1" applyFont="1" applyBorder="1" applyAlignment="1">
      <alignment horizontal="left"/>
    </xf>
    <xf numFmtId="0" fontId="15" fillId="0" borderId="25" xfId="1" applyFont="1" applyBorder="1" applyAlignment="1">
      <alignment horizontal="left"/>
    </xf>
    <xf numFmtId="0" fontId="15" fillId="0" borderId="26" xfId="1" applyFont="1" applyBorder="1" applyAlignment="1">
      <alignment horizontal="left"/>
    </xf>
    <xf numFmtId="0" fontId="15" fillId="0" borderId="27" xfId="1" applyFont="1" applyBorder="1" applyAlignment="1">
      <alignment horizontal="left"/>
    </xf>
    <xf numFmtId="0" fontId="3" fillId="4" borderId="32" xfId="1" applyFont="1" applyFill="1" applyBorder="1" applyAlignment="1">
      <alignment horizontal="left"/>
    </xf>
    <xf numFmtId="0" fontId="3" fillId="4" borderId="33" xfId="1" applyFont="1" applyFill="1" applyBorder="1" applyAlignment="1">
      <alignment horizontal="left"/>
    </xf>
    <xf numFmtId="0" fontId="18" fillId="0" borderId="36" xfId="1" applyFont="1" applyBorder="1" applyAlignment="1">
      <alignment horizontal="left"/>
    </xf>
    <xf numFmtId="0" fontId="11" fillId="0" borderId="25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27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147053</xdr:rowOff>
    </xdr:from>
    <xdr:to>
      <xdr:col>2</xdr:col>
      <xdr:colOff>514350</xdr:colOff>
      <xdr:row>10</xdr:row>
      <xdr:rowOff>27081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737603"/>
          <a:ext cx="981075" cy="1375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</xdr:row>
      <xdr:rowOff>147053</xdr:rowOff>
    </xdr:from>
    <xdr:to>
      <xdr:col>2</xdr:col>
      <xdr:colOff>514350</xdr:colOff>
      <xdr:row>9</xdr:row>
      <xdr:rowOff>74706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737603"/>
          <a:ext cx="981075" cy="1213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</xdr:row>
      <xdr:rowOff>147053</xdr:rowOff>
    </xdr:from>
    <xdr:to>
      <xdr:col>2</xdr:col>
      <xdr:colOff>514350</xdr:colOff>
      <xdr:row>9</xdr:row>
      <xdr:rowOff>74706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737603"/>
          <a:ext cx="981075" cy="1213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tabSelected="1" topLeftCell="A86" workbookViewId="0">
      <selection activeCell="B15" sqref="B15"/>
    </sheetView>
  </sheetViews>
  <sheetFormatPr defaultRowHeight="15" x14ac:dyDescent="0.25"/>
  <cols>
    <col min="1" max="1" width="4.140625" customWidth="1"/>
    <col min="2" max="2" width="9.140625" customWidth="1"/>
    <col min="4" max="4" width="43.7109375" bestFit="1" customWidth="1"/>
    <col min="6" max="6" width="10.42578125" bestFit="1" customWidth="1"/>
    <col min="9" max="9" width="7.7109375" customWidth="1"/>
    <col min="10" max="10" width="11" customWidth="1"/>
    <col min="11" max="11" width="13.28515625" style="2" customWidth="1"/>
  </cols>
  <sheetData>
    <row r="1" spans="1:11" x14ac:dyDescent="0.25">
      <c r="B1" s="1"/>
      <c r="C1" s="1"/>
      <c r="D1" s="1"/>
      <c r="E1" s="1"/>
      <c r="F1" s="1"/>
      <c r="G1" s="1"/>
      <c r="H1" s="1"/>
      <c r="I1" s="1"/>
      <c r="J1" s="1"/>
    </row>
    <row r="2" spans="1:1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customHeight="1" x14ac:dyDescent="0.25">
      <c r="A3" s="1"/>
      <c r="B3" s="63" t="s">
        <v>0</v>
      </c>
      <c r="C3" s="64"/>
      <c r="D3" s="64"/>
      <c r="E3" s="64"/>
      <c r="F3" s="64"/>
      <c r="G3" s="64"/>
      <c r="H3" s="64"/>
      <c r="I3" s="65" t="s">
        <v>1</v>
      </c>
      <c r="J3" s="66"/>
      <c r="K3" s="3"/>
    </row>
    <row r="4" spans="1:11" ht="15.75" x14ac:dyDescent="0.25">
      <c r="A4" s="1"/>
      <c r="B4" s="69" t="s">
        <v>2</v>
      </c>
      <c r="C4" s="70"/>
      <c r="D4" s="70"/>
      <c r="E4" s="70"/>
      <c r="F4" s="70"/>
      <c r="G4" s="70"/>
      <c r="H4" s="70"/>
      <c r="I4" s="67"/>
      <c r="J4" s="68"/>
      <c r="K4" s="3"/>
    </row>
    <row r="5" spans="1:11" ht="15.75" x14ac:dyDescent="0.25">
      <c r="A5" s="1"/>
      <c r="B5" s="4"/>
      <c r="C5" s="5"/>
      <c r="D5" s="5"/>
      <c r="E5" s="5"/>
      <c r="F5" s="5"/>
      <c r="G5" s="5"/>
      <c r="H5" s="5"/>
      <c r="I5" s="67"/>
      <c r="J5" s="68"/>
      <c r="K5" s="3"/>
    </row>
    <row r="6" spans="1:11" ht="18.75" x14ac:dyDescent="0.3">
      <c r="A6" s="1"/>
      <c r="B6" s="71" t="s">
        <v>3</v>
      </c>
      <c r="C6" s="72"/>
      <c r="D6" s="72"/>
      <c r="E6" s="72"/>
      <c r="F6" s="72"/>
      <c r="G6" s="72"/>
      <c r="H6" s="72"/>
      <c r="I6" s="67"/>
      <c r="J6" s="68"/>
      <c r="K6" s="3"/>
    </row>
    <row r="7" spans="1:11" ht="18.75" x14ac:dyDescent="0.3">
      <c r="A7" s="1"/>
      <c r="B7" s="6"/>
      <c r="C7" s="7"/>
      <c r="D7" s="7"/>
      <c r="E7" s="7"/>
      <c r="F7" s="7"/>
      <c r="G7" s="7"/>
      <c r="H7" s="7"/>
      <c r="I7" s="67"/>
      <c r="J7" s="68"/>
      <c r="K7" s="3"/>
    </row>
    <row r="8" spans="1:11" ht="16.5" customHeight="1" x14ac:dyDescent="0.25">
      <c r="A8" s="1"/>
      <c r="B8" s="73" t="s">
        <v>4</v>
      </c>
      <c r="C8" s="74"/>
      <c r="D8" s="74"/>
      <c r="E8" s="74"/>
      <c r="F8" s="74"/>
      <c r="G8" s="74"/>
      <c r="H8" s="74"/>
      <c r="I8" s="75">
        <f>J102</f>
        <v>3869.9999999999982</v>
      </c>
      <c r="J8" s="76"/>
      <c r="K8" s="3"/>
    </row>
    <row r="9" spans="1:11" ht="15.75" customHeight="1" x14ac:dyDescent="0.25">
      <c r="A9" s="1"/>
      <c r="B9" s="80" t="s">
        <v>5</v>
      </c>
      <c r="C9" s="81"/>
      <c r="D9" s="81"/>
      <c r="E9" s="81"/>
      <c r="F9" s="81"/>
      <c r="G9" s="81"/>
      <c r="H9" s="81"/>
      <c r="I9" s="77"/>
      <c r="J9" s="76"/>
      <c r="K9" s="3"/>
    </row>
    <row r="10" spans="1:11" ht="16.5" customHeight="1" x14ac:dyDescent="0.25">
      <c r="A10" s="1"/>
      <c r="B10" s="8"/>
      <c r="C10" s="9"/>
      <c r="D10" s="10"/>
      <c r="E10" s="10"/>
      <c r="F10" s="10"/>
      <c r="G10" s="10"/>
      <c r="H10" s="10"/>
      <c r="I10" s="77"/>
      <c r="J10" s="76"/>
      <c r="K10" s="3"/>
    </row>
    <row r="11" spans="1:11" ht="15.75" customHeight="1" thickBot="1" x14ac:dyDescent="0.3">
      <c r="A11" s="1"/>
      <c r="B11" s="82" t="s">
        <v>6</v>
      </c>
      <c r="C11" s="83"/>
      <c r="D11" s="83"/>
      <c r="E11" s="83"/>
      <c r="F11" s="83"/>
      <c r="G11" s="83"/>
      <c r="H11" s="83"/>
      <c r="I11" s="78"/>
      <c r="J11" s="79"/>
      <c r="K11" s="3"/>
    </row>
    <row r="12" spans="1:11" ht="15.75" customHeight="1" x14ac:dyDescent="0.25">
      <c r="A12" s="1"/>
      <c r="B12" s="8"/>
      <c r="C12" s="9"/>
      <c r="D12" s="11"/>
      <c r="E12" s="11"/>
      <c r="F12" s="11"/>
      <c r="G12" s="11"/>
      <c r="H12" s="11"/>
      <c r="I12" s="84" t="s">
        <v>7</v>
      </c>
      <c r="J12" s="85"/>
      <c r="K12" s="3"/>
    </row>
    <row r="13" spans="1:11" x14ac:dyDescent="0.25">
      <c r="A13" s="1"/>
      <c r="B13" s="90" t="s">
        <v>203</v>
      </c>
      <c r="C13" s="91"/>
      <c r="D13" s="91"/>
      <c r="E13" s="91"/>
      <c r="F13" s="91"/>
      <c r="G13" s="91"/>
      <c r="H13" s="92"/>
      <c r="I13" s="86"/>
      <c r="J13" s="87"/>
      <c r="K13" s="3"/>
    </row>
    <row r="14" spans="1:11" ht="15.75" thickBot="1" x14ac:dyDescent="0.3">
      <c r="A14" s="1"/>
      <c r="B14" s="93"/>
      <c r="C14" s="94"/>
      <c r="D14" s="94"/>
      <c r="E14" s="94"/>
      <c r="F14" s="94"/>
      <c r="G14" s="91"/>
      <c r="H14" s="92"/>
      <c r="I14" s="88"/>
      <c r="J14" s="89"/>
      <c r="K14" s="3"/>
    </row>
    <row r="15" spans="1:11" ht="15" customHeight="1" x14ac:dyDescent="0.25">
      <c r="A15" s="1"/>
      <c r="B15" s="12"/>
      <c r="C15" s="13"/>
      <c r="D15" s="95" t="s">
        <v>8</v>
      </c>
      <c r="E15" s="97" t="s">
        <v>9</v>
      </c>
      <c r="F15" s="14" t="s">
        <v>10</v>
      </c>
      <c r="G15" s="15" t="s">
        <v>11</v>
      </c>
      <c r="H15" s="16" t="s">
        <v>12</v>
      </c>
      <c r="I15" s="17" t="s">
        <v>13</v>
      </c>
      <c r="J15" s="18" t="s">
        <v>13</v>
      </c>
      <c r="K15" s="19"/>
    </row>
    <row r="16" spans="1:11" ht="15.75" customHeight="1" thickBot="1" x14ac:dyDescent="0.3">
      <c r="A16" s="1"/>
      <c r="B16" s="20"/>
      <c r="C16" s="13"/>
      <c r="D16" s="96"/>
      <c r="E16" s="98"/>
      <c r="F16" s="14" t="s">
        <v>14</v>
      </c>
      <c r="G16" s="21" t="s">
        <v>15</v>
      </c>
      <c r="H16" s="22" t="s">
        <v>16</v>
      </c>
      <c r="I16" s="17" t="s">
        <v>17</v>
      </c>
      <c r="J16" s="22" t="s">
        <v>18</v>
      </c>
      <c r="K16" s="19"/>
    </row>
    <row r="17" spans="1:12" ht="15" customHeight="1" x14ac:dyDescent="0.25">
      <c r="A17" s="1"/>
      <c r="B17" s="59" t="s">
        <v>19</v>
      </c>
      <c r="C17" s="60"/>
      <c r="D17" s="23" t="s">
        <v>20</v>
      </c>
      <c r="E17" s="24" t="s">
        <v>21</v>
      </c>
      <c r="F17" s="25" t="s">
        <v>22</v>
      </c>
      <c r="G17" s="25">
        <v>1</v>
      </c>
      <c r="H17" s="25">
        <v>4</v>
      </c>
      <c r="I17" s="25">
        <f>H17*19</f>
        <v>76</v>
      </c>
      <c r="J17" s="26">
        <f>I17*50/60</f>
        <v>63.333333333333336</v>
      </c>
      <c r="K17" s="3"/>
    </row>
    <row r="18" spans="1:12" x14ac:dyDescent="0.25">
      <c r="A18" s="1"/>
      <c r="B18" s="61"/>
      <c r="C18" s="62"/>
      <c r="D18" s="27" t="s">
        <v>23</v>
      </c>
      <c r="E18" s="28" t="s">
        <v>24</v>
      </c>
      <c r="F18" s="29" t="s">
        <v>25</v>
      </c>
      <c r="G18" s="30">
        <v>2</v>
      </c>
      <c r="H18" s="30">
        <v>4</v>
      </c>
      <c r="I18" s="30">
        <f>H18*19</f>
        <v>76</v>
      </c>
      <c r="J18" s="31">
        <f>I18*50/60</f>
        <v>63.333333333333336</v>
      </c>
      <c r="K18" s="3"/>
    </row>
    <row r="19" spans="1:12" x14ac:dyDescent="0.25">
      <c r="A19" s="1"/>
      <c r="B19" s="61"/>
      <c r="C19" s="62"/>
      <c r="D19" s="27" t="s">
        <v>26</v>
      </c>
      <c r="E19" s="28" t="s">
        <v>27</v>
      </c>
      <c r="F19" s="29" t="s">
        <v>22</v>
      </c>
      <c r="G19" s="30">
        <v>1</v>
      </c>
      <c r="H19" s="30">
        <v>4</v>
      </c>
      <c r="I19" s="30">
        <f t="shared" ref="I19:I24" si="0">H19*19</f>
        <v>76</v>
      </c>
      <c r="J19" s="31">
        <f t="shared" ref="J19:J24" si="1">I19*50/60</f>
        <v>63.333333333333336</v>
      </c>
      <c r="K19" s="3"/>
    </row>
    <row r="20" spans="1:12" x14ac:dyDescent="0.25">
      <c r="A20" s="1"/>
      <c r="B20" s="61"/>
      <c r="C20" s="62"/>
      <c r="D20" s="27" t="s">
        <v>28</v>
      </c>
      <c r="E20" s="28" t="s">
        <v>29</v>
      </c>
      <c r="F20" s="29" t="s">
        <v>25</v>
      </c>
      <c r="G20" s="30">
        <v>2</v>
      </c>
      <c r="H20" s="30">
        <v>2</v>
      </c>
      <c r="I20" s="30">
        <f t="shared" si="0"/>
        <v>38</v>
      </c>
      <c r="J20" s="31">
        <f t="shared" si="1"/>
        <v>31.666666666666668</v>
      </c>
      <c r="K20" s="3"/>
    </row>
    <row r="21" spans="1:12" x14ac:dyDescent="0.25">
      <c r="A21" s="1"/>
      <c r="B21" s="61"/>
      <c r="C21" s="62"/>
      <c r="D21" s="27" t="s">
        <v>30</v>
      </c>
      <c r="E21" s="28" t="s">
        <v>31</v>
      </c>
      <c r="F21" s="29" t="s">
        <v>25</v>
      </c>
      <c r="G21" s="30">
        <v>2</v>
      </c>
      <c r="H21" s="30">
        <v>4</v>
      </c>
      <c r="I21" s="30">
        <f t="shared" si="0"/>
        <v>76</v>
      </c>
      <c r="J21" s="31">
        <f t="shared" si="1"/>
        <v>63.333333333333336</v>
      </c>
      <c r="K21" s="3"/>
    </row>
    <row r="22" spans="1:12" x14ac:dyDescent="0.25">
      <c r="A22" s="1"/>
      <c r="B22" s="61"/>
      <c r="C22" s="62"/>
      <c r="D22" s="32" t="s">
        <v>32</v>
      </c>
      <c r="E22" s="33" t="s">
        <v>33</v>
      </c>
      <c r="F22" s="34" t="s">
        <v>22</v>
      </c>
      <c r="G22" s="35">
        <v>1</v>
      </c>
      <c r="H22" s="35">
        <v>4</v>
      </c>
      <c r="I22" s="30">
        <f t="shared" si="0"/>
        <v>76</v>
      </c>
      <c r="J22" s="31">
        <f t="shared" si="1"/>
        <v>63.333333333333336</v>
      </c>
    </row>
    <row r="23" spans="1:12" x14ac:dyDescent="0.25">
      <c r="A23" s="1"/>
      <c r="B23" s="61"/>
      <c r="C23" s="62"/>
      <c r="D23" s="32" t="s">
        <v>34</v>
      </c>
      <c r="E23" s="33" t="s">
        <v>35</v>
      </c>
      <c r="F23" s="34" t="s">
        <v>25</v>
      </c>
      <c r="G23" s="35">
        <v>2</v>
      </c>
      <c r="H23" s="35">
        <v>2</v>
      </c>
      <c r="I23" s="30">
        <f t="shared" si="0"/>
        <v>38</v>
      </c>
      <c r="J23" s="31">
        <f t="shared" si="1"/>
        <v>31.666666666666668</v>
      </c>
    </row>
    <row r="24" spans="1:12" ht="15" customHeight="1" thickBot="1" x14ac:dyDescent="0.3">
      <c r="A24" s="1"/>
      <c r="B24" s="61"/>
      <c r="C24" s="62"/>
      <c r="D24" s="36" t="s">
        <v>202</v>
      </c>
      <c r="E24" s="37" t="s">
        <v>36</v>
      </c>
      <c r="F24" s="29" t="s">
        <v>22</v>
      </c>
      <c r="G24" s="29">
        <v>1</v>
      </c>
      <c r="H24" s="29">
        <v>2</v>
      </c>
      <c r="I24" s="30">
        <f t="shared" si="0"/>
        <v>38</v>
      </c>
      <c r="J24" s="31">
        <f t="shared" si="1"/>
        <v>31.666666666666668</v>
      </c>
      <c r="L24" s="38"/>
    </row>
    <row r="25" spans="1:12" ht="15" customHeight="1" x14ac:dyDescent="0.25">
      <c r="A25" s="1"/>
      <c r="B25" s="59" t="s">
        <v>37</v>
      </c>
      <c r="C25" s="60"/>
      <c r="D25" s="27" t="s">
        <v>38</v>
      </c>
      <c r="E25" s="28" t="s">
        <v>39</v>
      </c>
      <c r="F25" s="25" t="s">
        <v>22</v>
      </c>
      <c r="G25" s="25">
        <f>IF(F25="P",2,1)</f>
        <v>1</v>
      </c>
      <c r="H25" s="25">
        <v>4</v>
      </c>
      <c r="I25" s="25">
        <f>H25*19</f>
        <v>76</v>
      </c>
      <c r="J25" s="26">
        <f>I25*50/60</f>
        <v>63.333333333333336</v>
      </c>
    </row>
    <row r="26" spans="1:12" x14ac:dyDescent="0.25">
      <c r="A26" s="1"/>
      <c r="B26" s="61"/>
      <c r="C26" s="62"/>
      <c r="D26" s="23" t="s">
        <v>40</v>
      </c>
      <c r="E26" s="39" t="s">
        <v>41</v>
      </c>
      <c r="F26" s="29" t="s">
        <v>25</v>
      </c>
      <c r="G26" s="30">
        <f>IF(F26="P",2,1)</f>
        <v>2</v>
      </c>
      <c r="H26" s="30">
        <v>2</v>
      </c>
      <c r="I26" s="30">
        <f>H26*19</f>
        <v>38</v>
      </c>
      <c r="J26" s="31">
        <f>I26*50/60</f>
        <v>31.666666666666668</v>
      </c>
    </row>
    <row r="27" spans="1:12" x14ac:dyDescent="0.25">
      <c r="A27" s="1"/>
      <c r="B27" s="61"/>
      <c r="C27" s="62"/>
      <c r="D27" s="40" t="s">
        <v>42</v>
      </c>
      <c r="E27" s="41" t="s">
        <v>43</v>
      </c>
      <c r="F27" s="29" t="s">
        <v>22</v>
      </c>
      <c r="G27" s="30">
        <f t="shared" ref="G27:G33" si="2">IF(F27="P",2,1)</f>
        <v>1</v>
      </c>
      <c r="H27" s="30">
        <v>4</v>
      </c>
      <c r="I27" s="30">
        <f t="shared" ref="I27:I33" si="3">H27*19</f>
        <v>76</v>
      </c>
      <c r="J27" s="31">
        <f t="shared" ref="J27:J33" si="4">I27*50/60</f>
        <v>63.333333333333336</v>
      </c>
    </row>
    <row r="28" spans="1:12" ht="15" customHeight="1" x14ac:dyDescent="0.25">
      <c r="A28" s="2"/>
      <c r="B28" s="61"/>
      <c r="C28" s="62"/>
      <c r="D28" s="40" t="s">
        <v>44</v>
      </c>
      <c r="E28" s="41" t="s">
        <v>45</v>
      </c>
      <c r="F28" s="29" t="s">
        <v>25</v>
      </c>
      <c r="G28" s="30">
        <f t="shared" si="2"/>
        <v>2</v>
      </c>
      <c r="H28" s="30">
        <v>2</v>
      </c>
      <c r="I28" s="30">
        <f t="shared" si="3"/>
        <v>38</v>
      </c>
      <c r="J28" s="31">
        <f t="shared" si="4"/>
        <v>31.666666666666668</v>
      </c>
    </row>
    <row r="29" spans="1:12" x14ac:dyDescent="0.25">
      <c r="A29" s="2"/>
      <c r="B29" s="61"/>
      <c r="C29" s="62"/>
      <c r="D29" s="40" t="s">
        <v>46</v>
      </c>
      <c r="E29" s="41" t="s">
        <v>47</v>
      </c>
      <c r="F29" s="29" t="s">
        <v>22</v>
      </c>
      <c r="G29" s="30">
        <f t="shared" si="2"/>
        <v>1</v>
      </c>
      <c r="H29" s="30">
        <v>4</v>
      </c>
      <c r="I29" s="30">
        <f t="shared" si="3"/>
        <v>76</v>
      </c>
      <c r="J29" s="31">
        <f t="shared" si="4"/>
        <v>63.333333333333336</v>
      </c>
    </row>
    <row r="30" spans="1:12" x14ac:dyDescent="0.25">
      <c r="A30" s="2"/>
      <c r="B30" s="61"/>
      <c r="C30" s="62"/>
      <c r="D30" s="40" t="s">
        <v>48</v>
      </c>
      <c r="E30" s="41" t="s">
        <v>49</v>
      </c>
      <c r="F30" s="29" t="s">
        <v>25</v>
      </c>
      <c r="G30" s="30">
        <f t="shared" si="2"/>
        <v>2</v>
      </c>
      <c r="H30" s="30">
        <v>2</v>
      </c>
      <c r="I30" s="30">
        <f t="shared" si="3"/>
        <v>38</v>
      </c>
      <c r="J30" s="31">
        <f t="shared" si="4"/>
        <v>31.666666666666668</v>
      </c>
    </row>
    <row r="31" spans="1:12" x14ac:dyDescent="0.25">
      <c r="A31" s="2"/>
      <c r="B31" s="61"/>
      <c r="C31" s="62"/>
      <c r="D31" s="23" t="s">
        <v>50</v>
      </c>
      <c r="E31" s="39" t="s">
        <v>51</v>
      </c>
      <c r="F31" s="29" t="s">
        <v>22</v>
      </c>
      <c r="G31" s="30">
        <f t="shared" si="2"/>
        <v>1</v>
      </c>
      <c r="H31" s="30">
        <v>2</v>
      </c>
      <c r="I31" s="30">
        <f t="shared" si="3"/>
        <v>38</v>
      </c>
      <c r="J31" s="31">
        <f t="shared" si="4"/>
        <v>31.666666666666668</v>
      </c>
    </row>
    <row r="32" spans="1:12" ht="15" customHeight="1" x14ac:dyDescent="0.25">
      <c r="A32" s="2"/>
      <c r="B32" s="61"/>
      <c r="C32" s="62"/>
      <c r="D32" s="42" t="s">
        <v>52</v>
      </c>
      <c r="E32" s="39" t="s">
        <v>53</v>
      </c>
      <c r="F32" s="29" t="s">
        <v>25</v>
      </c>
      <c r="G32" s="30">
        <f t="shared" si="2"/>
        <v>2</v>
      </c>
      <c r="H32" s="30">
        <v>2</v>
      </c>
      <c r="I32" s="30">
        <f t="shared" si="3"/>
        <v>38</v>
      </c>
      <c r="J32" s="31">
        <f t="shared" si="4"/>
        <v>31.666666666666668</v>
      </c>
    </row>
    <row r="33" spans="1:12" ht="15.75" thickBot="1" x14ac:dyDescent="0.3">
      <c r="A33" s="2"/>
      <c r="B33" s="61"/>
      <c r="C33" s="62"/>
      <c r="D33" s="36" t="s">
        <v>54</v>
      </c>
      <c r="E33" s="37" t="s">
        <v>55</v>
      </c>
      <c r="F33" s="29" t="s">
        <v>22</v>
      </c>
      <c r="G33" s="30">
        <f t="shared" si="2"/>
        <v>1</v>
      </c>
      <c r="H33" s="30">
        <v>4</v>
      </c>
      <c r="I33" s="30">
        <f t="shared" si="3"/>
        <v>76</v>
      </c>
      <c r="J33" s="31">
        <f t="shared" si="4"/>
        <v>63.333333333333336</v>
      </c>
      <c r="L33" s="38"/>
    </row>
    <row r="34" spans="1:12" ht="15" customHeight="1" x14ac:dyDescent="0.25">
      <c r="A34" s="2"/>
      <c r="B34" s="59" t="s">
        <v>56</v>
      </c>
      <c r="C34" s="60"/>
      <c r="D34" s="27" t="s">
        <v>57</v>
      </c>
      <c r="E34" s="28" t="s">
        <v>58</v>
      </c>
      <c r="F34" s="25" t="s">
        <v>22</v>
      </c>
      <c r="G34" s="25">
        <f>IF(F34="P",2,1)</f>
        <v>1</v>
      </c>
      <c r="H34" s="25">
        <v>4</v>
      </c>
      <c r="I34" s="25">
        <f>H34*19</f>
        <v>76</v>
      </c>
      <c r="J34" s="26">
        <f>I34*50/60</f>
        <v>63.333333333333336</v>
      </c>
    </row>
    <row r="35" spans="1:12" x14ac:dyDescent="0.25">
      <c r="A35" s="2"/>
      <c r="B35" s="61"/>
      <c r="C35" s="62"/>
      <c r="D35" s="23" t="s">
        <v>59</v>
      </c>
      <c r="E35" s="39" t="s">
        <v>60</v>
      </c>
      <c r="F35" s="29" t="s">
        <v>22</v>
      </c>
      <c r="G35" s="30">
        <f>IF(F35="P",2,1)</f>
        <v>1</v>
      </c>
      <c r="H35" s="30">
        <v>2</v>
      </c>
      <c r="I35" s="30">
        <f>H35*19</f>
        <v>38</v>
      </c>
      <c r="J35" s="31">
        <f>I35*50/60</f>
        <v>31.666666666666668</v>
      </c>
    </row>
    <row r="36" spans="1:12" x14ac:dyDescent="0.25">
      <c r="A36" s="2"/>
      <c r="B36" s="61"/>
      <c r="C36" s="62"/>
      <c r="D36" s="40" t="s">
        <v>61</v>
      </c>
      <c r="E36" s="41" t="s">
        <v>62</v>
      </c>
      <c r="F36" s="29" t="s">
        <v>25</v>
      </c>
      <c r="G36" s="30">
        <f t="shared" ref="G36:G42" si="5">IF(F36="P",2,1)</f>
        <v>2</v>
      </c>
      <c r="H36" s="30">
        <v>2</v>
      </c>
      <c r="I36" s="30">
        <f t="shared" ref="I36:I42" si="6">H36*19</f>
        <v>38</v>
      </c>
      <c r="J36" s="31">
        <f t="shared" ref="J36:J42" si="7">I36*50/60</f>
        <v>31.666666666666668</v>
      </c>
    </row>
    <row r="37" spans="1:12" ht="15" customHeight="1" x14ac:dyDescent="0.25">
      <c r="A37" s="2"/>
      <c r="B37" s="61"/>
      <c r="C37" s="62"/>
      <c r="D37" s="40" t="s">
        <v>63</v>
      </c>
      <c r="E37" s="41" t="s">
        <v>64</v>
      </c>
      <c r="F37" s="29" t="s">
        <v>25</v>
      </c>
      <c r="G37" s="30">
        <f t="shared" si="5"/>
        <v>2</v>
      </c>
      <c r="H37" s="30">
        <v>2</v>
      </c>
      <c r="I37" s="30">
        <f t="shared" si="6"/>
        <v>38</v>
      </c>
      <c r="J37" s="31">
        <f t="shared" si="7"/>
        <v>31.666666666666668</v>
      </c>
    </row>
    <row r="38" spans="1:12" x14ac:dyDescent="0.25">
      <c r="A38" s="2"/>
      <c r="B38" s="61"/>
      <c r="C38" s="62"/>
      <c r="D38" s="40" t="s">
        <v>65</v>
      </c>
      <c r="E38" s="41" t="s">
        <v>66</v>
      </c>
      <c r="F38" s="29" t="s">
        <v>22</v>
      </c>
      <c r="G38" s="30">
        <f t="shared" si="5"/>
        <v>1</v>
      </c>
      <c r="H38" s="30">
        <v>4</v>
      </c>
      <c r="I38" s="30">
        <f t="shared" si="6"/>
        <v>76</v>
      </c>
      <c r="J38" s="31">
        <f t="shared" si="7"/>
        <v>63.333333333333336</v>
      </c>
    </row>
    <row r="39" spans="1:12" x14ac:dyDescent="0.25">
      <c r="A39" s="2"/>
      <c r="B39" s="61"/>
      <c r="C39" s="62"/>
      <c r="D39" s="40" t="s">
        <v>67</v>
      </c>
      <c r="E39" s="41" t="s">
        <v>68</v>
      </c>
      <c r="F39" s="29" t="s">
        <v>22</v>
      </c>
      <c r="G39" s="30">
        <f t="shared" si="5"/>
        <v>1</v>
      </c>
      <c r="H39" s="30">
        <v>4</v>
      </c>
      <c r="I39" s="30">
        <f t="shared" si="6"/>
        <v>76</v>
      </c>
      <c r="J39" s="31">
        <f t="shared" si="7"/>
        <v>63.333333333333336</v>
      </c>
    </row>
    <row r="40" spans="1:12" x14ac:dyDescent="0.25">
      <c r="A40" s="2"/>
      <c r="B40" s="61"/>
      <c r="C40" s="62"/>
      <c r="D40" s="40" t="s">
        <v>69</v>
      </c>
      <c r="E40" s="41" t="s">
        <v>70</v>
      </c>
      <c r="F40" s="29" t="s">
        <v>22</v>
      </c>
      <c r="G40" s="30">
        <f t="shared" si="5"/>
        <v>1</v>
      </c>
      <c r="H40" s="30">
        <v>4</v>
      </c>
      <c r="I40" s="30">
        <f t="shared" si="6"/>
        <v>76</v>
      </c>
      <c r="J40" s="31">
        <f t="shared" si="7"/>
        <v>63.333333333333336</v>
      </c>
    </row>
    <row r="41" spans="1:12" ht="15" customHeight="1" x14ac:dyDescent="0.25">
      <c r="A41" s="2"/>
      <c r="B41" s="61"/>
      <c r="C41" s="62"/>
      <c r="D41" s="23" t="s">
        <v>71</v>
      </c>
      <c r="E41" s="39" t="s">
        <v>72</v>
      </c>
      <c r="F41" s="29" t="s">
        <v>22</v>
      </c>
      <c r="G41" s="30">
        <f t="shared" si="5"/>
        <v>1</v>
      </c>
      <c r="H41" s="30">
        <v>2</v>
      </c>
      <c r="I41" s="30">
        <f t="shared" si="6"/>
        <v>38</v>
      </c>
      <c r="J41" s="31">
        <f t="shared" si="7"/>
        <v>31.666666666666668</v>
      </c>
      <c r="K41" s="3"/>
    </row>
    <row r="42" spans="1:12" ht="15.75" thickBot="1" x14ac:dyDescent="0.3">
      <c r="A42" s="2"/>
      <c r="B42" s="101"/>
      <c r="C42" s="102"/>
      <c r="D42" s="36" t="s">
        <v>73</v>
      </c>
      <c r="E42" s="37" t="s">
        <v>74</v>
      </c>
      <c r="F42" s="29" t="s">
        <v>25</v>
      </c>
      <c r="G42" s="30">
        <f t="shared" si="5"/>
        <v>2</v>
      </c>
      <c r="H42" s="30">
        <v>2</v>
      </c>
      <c r="I42" s="30">
        <f t="shared" si="6"/>
        <v>38</v>
      </c>
      <c r="J42" s="31">
        <f t="shared" si="7"/>
        <v>31.666666666666668</v>
      </c>
      <c r="K42" s="3"/>
      <c r="L42" s="38"/>
    </row>
    <row r="43" spans="1:12" ht="15" customHeight="1" x14ac:dyDescent="0.25">
      <c r="A43" s="2"/>
      <c r="B43" s="59" t="s">
        <v>75</v>
      </c>
      <c r="C43" s="60"/>
      <c r="D43" s="27" t="s">
        <v>76</v>
      </c>
      <c r="E43" s="28" t="s">
        <v>77</v>
      </c>
      <c r="F43" s="25" t="s">
        <v>22</v>
      </c>
      <c r="G43" s="25">
        <f>IF(F43="P",2,1)</f>
        <v>1</v>
      </c>
      <c r="H43" s="25">
        <v>4</v>
      </c>
      <c r="I43" s="25">
        <f>H43*19</f>
        <v>76</v>
      </c>
      <c r="J43" s="26">
        <f>I43*50/60</f>
        <v>63.333333333333336</v>
      </c>
      <c r="K43" s="3"/>
    </row>
    <row r="44" spans="1:12" x14ac:dyDescent="0.25">
      <c r="A44" s="2"/>
      <c r="B44" s="61"/>
      <c r="C44" s="62"/>
      <c r="D44" s="40" t="s">
        <v>78</v>
      </c>
      <c r="E44" s="41" t="s">
        <v>79</v>
      </c>
      <c r="F44" s="29" t="s">
        <v>22</v>
      </c>
      <c r="G44" s="30">
        <f>IF(F44="P",2,1)</f>
        <v>1</v>
      </c>
      <c r="H44" s="30">
        <v>4</v>
      </c>
      <c r="I44" s="30">
        <f>H44*19</f>
        <v>76</v>
      </c>
      <c r="J44" s="31">
        <f>I44*50/60</f>
        <v>63.333333333333336</v>
      </c>
      <c r="K44" s="3"/>
    </row>
    <row r="45" spans="1:12" ht="15" customHeight="1" x14ac:dyDescent="0.25">
      <c r="A45" s="2"/>
      <c r="B45" s="61"/>
      <c r="C45" s="62"/>
      <c r="D45" s="40" t="s">
        <v>80</v>
      </c>
      <c r="E45" s="41" t="s">
        <v>81</v>
      </c>
      <c r="F45" s="29" t="s">
        <v>22</v>
      </c>
      <c r="G45" s="30">
        <f t="shared" ref="G45:G50" si="8">IF(F45="P",2,1)</f>
        <v>1</v>
      </c>
      <c r="H45" s="30">
        <v>4</v>
      </c>
      <c r="I45" s="30">
        <f t="shared" ref="I45:I50" si="9">H45*19</f>
        <v>76</v>
      </c>
      <c r="J45" s="31">
        <f t="shared" ref="J45:J50" si="10">I45*50/60</f>
        <v>63.333333333333336</v>
      </c>
      <c r="K45" s="3"/>
    </row>
    <row r="46" spans="1:12" x14ac:dyDescent="0.25">
      <c r="A46" s="2"/>
      <c r="B46" s="61"/>
      <c r="C46" s="62"/>
      <c r="D46" s="40" t="s">
        <v>82</v>
      </c>
      <c r="E46" s="41" t="s">
        <v>83</v>
      </c>
      <c r="F46" s="29" t="s">
        <v>25</v>
      </c>
      <c r="G46" s="30">
        <f t="shared" si="8"/>
        <v>2</v>
      </c>
      <c r="H46" s="30">
        <v>4</v>
      </c>
      <c r="I46" s="30">
        <f t="shared" si="9"/>
        <v>76</v>
      </c>
      <c r="J46" s="31">
        <f t="shared" si="10"/>
        <v>63.333333333333336</v>
      </c>
      <c r="K46" s="3"/>
    </row>
    <row r="47" spans="1:12" x14ac:dyDescent="0.25">
      <c r="A47" s="2"/>
      <c r="B47" s="61"/>
      <c r="C47" s="62"/>
      <c r="D47" s="40" t="s">
        <v>84</v>
      </c>
      <c r="E47" s="41" t="s">
        <v>85</v>
      </c>
      <c r="F47" s="29" t="s">
        <v>22</v>
      </c>
      <c r="G47" s="30">
        <f t="shared" si="8"/>
        <v>1</v>
      </c>
      <c r="H47" s="30">
        <v>4</v>
      </c>
      <c r="I47" s="30">
        <f t="shared" si="9"/>
        <v>76</v>
      </c>
      <c r="J47" s="31">
        <f t="shared" si="10"/>
        <v>63.333333333333336</v>
      </c>
      <c r="K47" s="3"/>
    </row>
    <row r="48" spans="1:12" x14ac:dyDescent="0.25">
      <c r="A48" s="2"/>
      <c r="B48" s="61"/>
      <c r="C48" s="62"/>
      <c r="D48" s="40" t="s">
        <v>86</v>
      </c>
      <c r="E48" s="41" t="s">
        <v>87</v>
      </c>
      <c r="F48" s="29" t="s">
        <v>22</v>
      </c>
      <c r="G48" s="30">
        <f t="shared" si="8"/>
        <v>1</v>
      </c>
      <c r="H48" s="30">
        <v>2</v>
      </c>
      <c r="I48" s="30">
        <f t="shared" si="9"/>
        <v>38</v>
      </c>
      <c r="J48" s="31">
        <f t="shared" si="10"/>
        <v>31.666666666666668</v>
      </c>
      <c r="K48" s="3"/>
    </row>
    <row r="49" spans="1:12" ht="15" customHeight="1" x14ac:dyDescent="0.25">
      <c r="A49" s="2"/>
      <c r="B49" s="61"/>
      <c r="C49" s="62"/>
      <c r="D49" s="43" t="s">
        <v>88</v>
      </c>
      <c r="E49" s="41" t="s">
        <v>89</v>
      </c>
      <c r="F49" s="29" t="s">
        <v>90</v>
      </c>
      <c r="G49" s="30">
        <f t="shared" si="8"/>
        <v>1</v>
      </c>
      <c r="H49" s="30">
        <v>2</v>
      </c>
      <c r="I49" s="30">
        <f t="shared" si="9"/>
        <v>38</v>
      </c>
      <c r="J49" s="31">
        <f t="shared" si="10"/>
        <v>31.666666666666668</v>
      </c>
      <c r="K49" s="3"/>
    </row>
    <row r="50" spans="1:12" ht="15.75" thickBot="1" x14ac:dyDescent="0.3">
      <c r="A50" s="2"/>
      <c r="B50" s="101"/>
      <c r="C50" s="102"/>
      <c r="D50" s="36" t="s">
        <v>91</v>
      </c>
      <c r="E50" s="37" t="s">
        <v>92</v>
      </c>
      <c r="F50" s="29" t="s">
        <v>22</v>
      </c>
      <c r="G50" s="30">
        <f t="shared" si="8"/>
        <v>1</v>
      </c>
      <c r="H50" s="30">
        <v>2</v>
      </c>
      <c r="I50" s="30">
        <f t="shared" si="9"/>
        <v>38</v>
      </c>
      <c r="J50" s="31">
        <f t="shared" si="10"/>
        <v>31.666666666666668</v>
      </c>
      <c r="K50" s="3"/>
      <c r="L50" s="38"/>
    </row>
    <row r="51" spans="1:12" x14ac:dyDescent="0.25">
      <c r="A51" s="2"/>
      <c r="B51" s="103" t="s">
        <v>93</v>
      </c>
      <c r="C51" s="104"/>
      <c r="D51" s="27" t="s">
        <v>94</v>
      </c>
      <c r="E51" s="28" t="s">
        <v>95</v>
      </c>
      <c r="F51" s="25" t="s">
        <v>22</v>
      </c>
      <c r="G51" s="25">
        <f>IF(F51="P",2,1)</f>
        <v>1</v>
      </c>
      <c r="H51" s="25">
        <v>2</v>
      </c>
      <c r="I51" s="25">
        <f>H51*19</f>
        <v>38</v>
      </c>
      <c r="J51" s="26">
        <f>I51*50/60</f>
        <v>31.666666666666668</v>
      </c>
      <c r="K51" s="3"/>
    </row>
    <row r="52" spans="1:12" ht="15" customHeight="1" x14ac:dyDescent="0.25">
      <c r="A52" s="2"/>
      <c r="B52" s="105"/>
      <c r="C52" s="106"/>
      <c r="D52" s="40" t="s">
        <v>96</v>
      </c>
      <c r="E52" s="41" t="s">
        <v>97</v>
      </c>
      <c r="F52" s="29" t="s">
        <v>25</v>
      </c>
      <c r="G52" s="30">
        <f>IF(F52="P",2,1)</f>
        <v>2</v>
      </c>
      <c r="H52" s="30">
        <v>2</v>
      </c>
      <c r="I52" s="30">
        <f>H52*19</f>
        <v>38</v>
      </c>
      <c r="J52" s="31">
        <f>I52*50/60</f>
        <v>31.666666666666668</v>
      </c>
      <c r="K52" s="3"/>
    </row>
    <row r="53" spans="1:12" ht="15" customHeight="1" x14ac:dyDescent="0.25">
      <c r="A53" s="2"/>
      <c r="B53" s="105"/>
      <c r="C53" s="106"/>
      <c r="D53" s="40" t="s">
        <v>98</v>
      </c>
      <c r="E53" s="41" t="s">
        <v>99</v>
      </c>
      <c r="F53" s="29" t="s">
        <v>25</v>
      </c>
      <c r="G53" s="30">
        <f t="shared" ref="G53:G60" si="11">IF(F53="P",2,1)</f>
        <v>2</v>
      </c>
      <c r="H53" s="30">
        <v>2</v>
      </c>
      <c r="I53" s="30">
        <f t="shared" ref="I53:I60" si="12">H53*19</f>
        <v>38</v>
      </c>
      <c r="J53" s="31">
        <f t="shared" ref="J53:J60" si="13">I53*50/60</f>
        <v>31.666666666666668</v>
      </c>
      <c r="K53" s="3"/>
    </row>
    <row r="54" spans="1:12" x14ac:dyDescent="0.25">
      <c r="A54" s="2"/>
      <c r="B54" s="105"/>
      <c r="C54" s="106"/>
      <c r="D54" s="40" t="s">
        <v>100</v>
      </c>
      <c r="E54" s="41" t="s">
        <v>101</v>
      </c>
      <c r="F54" s="29" t="s">
        <v>22</v>
      </c>
      <c r="G54" s="30">
        <f t="shared" si="11"/>
        <v>1</v>
      </c>
      <c r="H54" s="30">
        <v>4</v>
      </c>
      <c r="I54" s="30">
        <f t="shared" si="12"/>
        <v>76</v>
      </c>
      <c r="J54" s="31">
        <f t="shared" si="13"/>
        <v>63.333333333333336</v>
      </c>
      <c r="K54" s="3"/>
    </row>
    <row r="55" spans="1:12" x14ac:dyDescent="0.25">
      <c r="A55" s="2"/>
      <c r="B55" s="105"/>
      <c r="C55" s="106"/>
      <c r="D55" s="40" t="s">
        <v>102</v>
      </c>
      <c r="E55" s="41" t="s">
        <v>103</v>
      </c>
      <c r="F55" s="29" t="s">
        <v>25</v>
      </c>
      <c r="G55" s="30">
        <f t="shared" si="11"/>
        <v>2</v>
      </c>
      <c r="H55" s="30">
        <v>2</v>
      </c>
      <c r="I55" s="30">
        <f t="shared" si="12"/>
        <v>38</v>
      </c>
      <c r="J55" s="31">
        <f t="shared" si="13"/>
        <v>31.666666666666668</v>
      </c>
      <c r="K55" s="3"/>
    </row>
    <row r="56" spans="1:12" x14ac:dyDescent="0.25">
      <c r="A56" s="2"/>
      <c r="B56" s="105"/>
      <c r="C56" s="106"/>
      <c r="D56" s="40" t="s">
        <v>104</v>
      </c>
      <c r="E56" s="41" t="s">
        <v>105</v>
      </c>
      <c r="F56" s="29" t="s">
        <v>25</v>
      </c>
      <c r="G56" s="30">
        <f t="shared" si="11"/>
        <v>2</v>
      </c>
      <c r="H56" s="30">
        <v>4</v>
      </c>
      <c r="I56" s="30">
        <f t="shared" si="12"/>
        <v>76</v>
      </c>
      <c r="J56" s="31">
        <f t="shared" si="13"/>
        <v>63.333333333333336</v>
      </c>
      <c r="K56" s="3"/>
    </row>
    <row r="57" spans="1:12" ht="15" customHeight="1" x14ac:dyDescent="0.25">
      <c r="A57" s="2"/>
      <c r="B57" s="105"/>
      <c r="C57" s="106"/>
      <c r="D57" s="40" t="s">
        <v>106</v>
      </c>
      <c r="E57" s="41" t="s">
        <v>107</v>
      </c>
      <c r="F57" s="29" t="s">
        <v>22</v>
      </c>
      <c r="G57" s="30">
        <f t="shared" si="11"/>
        <v>1</v>
      </c>
      <c r="H57" s="30">
        <v>2</v>
      </c>
      <c r="I57" s="30">
        <f t="shared" si="12"/>
        <v>38</v>
      </c>
      <c r="J57" s="31">
        <f t="shared" si="13"/>
        <v>31.666666666666668</v>
      </c>
      <c r="K57" s="3"/>
    </row>
    <row r="58" spans="1:12" x14ac:dyDescent="0.25">
      <c r="A58" s="2"/>
      <c r="B58" s="105"/>
      <c r="C58" s="106"/>
      <c r="D58" s="40" t="s">
        <v>108</v>
      </c>
      <c r="E58" s="41" t="s">
        <v>109</v>
      </c>
      <c r="F58" s="29" t="s">
        <v>22</v>
      </c>
      <c r="G58" s="30">
        <f t="shared" si="11"/>
        <v>1</v>
      </c>
      <c r="H58" s="30">
        <v>2</v>
      </c>
      <c r="I58" s="30">
        <f t="shared" si="12"/>
        <v>38</v>
      </c>
      <c r="J58" s="31">
        <f t="shared" si="13"/>
        <v>31.666666666666668</v>
      </c>
      <c r="K58" s="3"/>
    </row>
    <row r="59" spans="1:12" x14ac:dyDescent="0.25">
      <c r="A59" s="2"/>
      <c r="B59" s="105"/>
      <c r="C59" s="106"/>
      <c r="D59" s="40" t="s">
        <v>110</v>
      </c>
      <c r="E59" s="41" t="s">
        <v>111</v>
      </c>
      <c r="F59" s="29" t="s">
        <v>25</v>
      </c>
      <c r="G59" s="30">
        <f t="shared" si="11"/>
        <v>2</v>
      </c>
      <c r="H59" s="30">
        <v>2</v>
      </c>
      <c r="I59" s="30">
        <f t="shared" si="12"/>
        <v>38</v>
      </c>
      <c r="J59" s="31">
        <f t="shared" si="13"/>
        <v>31.666666666666668</v>
      </c>
      <c r="K59" s="3"/>
    </row>
    <row r="60" spans="1:12" ht="15.75" thickBot="1" x14ac:dyDescent="0.3">
      <c r="A60" s="2"/>
      <c r="B60" s="107"/>
      <c r="C60" s="108"/>
      <c r="D60" s="36" t="s">
        <v>112</v>
      </c>
      <c r="E60" s="37" t="s">
        <v>113</v>
      </c>
      <c r="F60" s="29" t="s">
        <v>22</v>
      </c>
      <c r="G60" s="30">
        <f t="shared" si="11"/>
        <v>1</v>
      </c>
      <c r="H60" s="30">
        <v>4</v>
      </c>
      <c r="I60" s="30">
        <f t="shared" si="12"/>
        <v>76</v>
      </c>
      <c r="J60" s="31">
        <f t="shared" si="13"/>
        <v>63.333333333333336</v>
      </c>
      <c r="K60" s="3"/>
      <c r="L60" s="38"/>
    </row>
    <row r="61" spans="1:12" x14ac:dyDescent="0.25">
      <c r="A61" s="2"/>
      <c r="B61" s="103" t="s">
        <v>114</v>
      </c>
      <c r="C61" s="104"/>
      <c r="D61" s="27" t="s">
        <v>115</v>
      </c>
      <c r="E61" s="28" t="s">
        <v>116</v>
      </c>
      <c r="F61" s="25" t="s">
        <v>22</v>
      </c>
      <c r="G61" s="25">
        <f>IF(F61="P",2,1)</f>
        <v>1</v>
      </c>
      <c r="H61" s="25">
        <v>4</v>
      </c>
      <c r="I61" s="25">
        <f>H61*19</f>
        <v>76</v>
      </c>
      <c r="J61" s="26">
        <f>I61*50/60</f>
        <v>63.333333333333336</v>
      </c>
      <c r="K61" s="3"/>
    </row>
    <row r="62" spans="1:12" ht="15" customHeight="1" x14ac:dyDescent="0.25">
      <c r="A62" s="2"/>
      <c r="B62" s="105"/>
      <c r="C62" s="106"/>
      <c r="D62" s="40" t="s">
        <v>117</v>
      </c>
      <c r="E62" s="41" t="s">
        <v>118</v>
      </c>
      <c r="F62" s="29" t="s">
        <v>25</v>
      </c>
      <c r="G62" s="30">
        <f>IF(F62="P",2,1)</f>
        <v>2</v>
      </c>
      <c r="H62" s="30">
        <v>2</v>
      </c>
      <c r="I62" s="30">
        <f>H62*19</f>
        <v>38</v>
      </c>
      <c r="J62" s="31">
        <f>I62*50/60</f>
        <v>31.666666666666668</v>
      </c>
      <c r="K62" s="3"/>
    </row>
    <row r="63" spans="1:12" x14ac:dyDescent="0.25">
      <c r="A63" s="2"/>
      <c r="B63" s="105"/>
      <c r="C63" s="106"/>
      <c r="D63" s="40" t="s">
        <v>119</v>
      </c>
      <c r="E63" s="41" t="s">
        <v>120</v>
      </c>
      <c r="F63" s="29" t="s">
        <v>25</v>
      </c>
      <c r="G63" s="30">
        <f t="shared" ref="G63:G70" si="14">IF(F63="P",2,1)</f>
        <v>2</v>
      </c>
      <c r="H63" s="30">
        <v>2</v>
      </c>
      <c r="I63" s="30">
        <f t="shared" ref="I63:I70" si="15">H63*19</f>
        <v>38</v>
      </c>
      <c r="J63" s="31">
        <f t="shared" ref="J63:J70" si="16">I63*50/60</f>
        <v>31.666666666666668</v>
      </c>
      <c r="K63" s="3"/>
    </row>
    <row r="64" spans="1:12" x14ac:dyDescent="0.25">
      <c r="A64" s="2"/>
      <c r="B64" s="105"/>
      <c r="C64" s="106"/>
      <c r="D64" s="40" t="s">
        <v>121</v>
      </c>
      <c r="E64" s="41" t="s">
        <v>122</v>
      </c>
      <c r="F64" s="29" t="s">
        <v>22</v>
      </c>
      <c r="G64" s="30">
        <f t="shared" si="14"/>
        <v>1</v>
      </c>
      <c r="H64" s="30">
        <v>4</v>
      </c>
      <c r="I64" s="30">
        <f t="shared" si="15"/>
        <v>76</v>
      </c>
      <c r="J64" s="31">
        <f t="shared" si="16"/>
        <v>63.333333333333336</v>
      </c>
      <c r="K64" s="3"/>
    </row>
    <row r="65" spans="1:12" x14ac:dyDescent="0.25">
      <c r="A65" s="2"/>
      <c r="B65" s="105"/>
      <c r="C65" s="106"/>
      <c r="D65" s="40" t="s">
        <v>123</v>
      </c>
      <c r="E65" s="41" t="s">
        <v>124</v>
      </c>
      <c r="F65" s="29" t="s">
        <v>25</v>
      </c>
      <c r="G65" s="30">
        <f t="shared" si="14"/>
        <v>2</v>
      </c>
      <c r="H65" s="30">
        <v>2</v>
      </c>
      <c r="I65" s="30">
        <f t="shared" si="15"/>
        <v>38</v>
      </c>
      <c r="J65" s="31">
        <f t="shared" si="16"/>
        <v>31.666666666666668</v>
      </c>
      <c r="K65" s="3"/>
    </row>
    <row r="66" spans="1:12" x14ac:dyDescent="0.25">
      <c r="A66" s="2"/>
      <c r="B66" s="105"/>
      <c r="C66" s="106"/>
      <c r="D66" s="40" t="s">
        <v>125</v>
      </c>
      <c r="E66" s="41" t="s">
        <v>126</v>
      </c>
      <c r="F66" s="29" t="s">
        <v>22</v>
      </c>
      <c r="G66" s="30">
        <f t="shared" si="14"/>
        <v>1</v>
      </c>
      <c r="H66" s="30">
        <v>2</v>
      </c>
      <c r="I66" s="30">
        <f t="shared" si="15"/>
        <v>38</v>
      </c>
      <c r="J66" s="31">
        <f t="shared" si="16"/>
        <v>31.666666666666668</v>
      </c>
      <c r="K66" s="3"/>
    </row>
    <row r="67" spans="1:12" x14ac:dyDescent="0.25">
      <c r="A67" s="2"/>
      <c r="B67" s="105"/>
      <c r="C67" s="106"/>
      <c r="D67" s="40" t="s">
        <v>127</v>
      </c>
      <c r="E67" s="41" t="s">
        <v>128</v>
      </c>
      <c r="F67" s="29" t="s">
        <v>22</v>
      </c>
      <c r="G67" s="30">
        <f t="shared" si="14"/>
        <v>1</v>
      </c>
      <c r="H67" s="30">
        <v>2</v>
      </c>
      <c r="I67" s="30">
        <f t="shared" si="15"/>
        <v>38</v>
      </c>
      <c r="J67" s="31">
        <f t="shared" si="16"/>
        <v>31.666666666666668</v>
      </c>
      <c r="K67" s="3"/>
    </row>
    <row r="68" spans="1:12" x14ac:dyDescent="0.25">
      <c r="A68" s="2"/>
      <c r="B68" s="105"/>
      <c r="C68" s="106"/>
      <c r="D68" s="40" t="s">
        <v>129</v>
      </c>
      <c r="E68" s="41" t="s">
        <v>130</v>
      </c>
      <c r="F68" s="29" t="s">
        <v>22</v>
      </c>
      <c r="G68" s="30">
        <f t="shared" si="14"/>
        <v>1</v>
      </c>
      <c r="H68" s="30">
        <v>2</v>
      </c>
      <c r="I68" s="30">
        <f t="shared" si="15"/>
        <v>38</v>
      </c>
      <c r="J68" s="31">
        <f t="shared" si="16"/>
        <v>31.666666666666668</v>
      </c>
      <c r="K68" s="3"/>
    </row>
    <row r="69" spans="1:12" x14ac:dyDescent="0.25">
      <c r="A69" s="2"/>
      <c r="B69" s="105"/>
      <c r="C69" s="106"/>
      <c r="D69" s="43" t="s">
        <v>131</v>
      </c>
      <c r="E69" s="41" t="s">
        <v>132</v>
      </c>
      <c r="F69" s="29" t="s">
        <v>90</v>
      </c>
      <c r="G69" s="30">
        <f t="shared" si="14"/>
        <v>1</v>
      </c>
      <c r="H69" s="30">
        <v>2</v>
      </c>
      <c r="I69" s="30">
        <f t="shared" si="15"/>
        <v>38</v>
      </c>
      <c r="J69" s="31">
        <f t="shared" si="16"/>
        <v>31.666666666666668</v>
      </c>
      <c r="K69" s="3"/>
    </row>
    <row r="70" spans="1:12" ht="15.75" thickBot="1" x14ac:dyDescent="0.3">
      <c r="A70" s="2"/>
      <c r="B70" s="107"/>
      <c r="C70" s="108"/>
      <c r="D70" s="36" t="s">
        <v>133</v>
      </c>
      <c r="E70" s="37" t="s">
        <v>134</v>
      </c>
      <c r="F70" s="29" t="s">
        <v>25</v>
      </c>
      <c r="G70" s="30">
        <f t="shared" si="14"/>
        <v>2</v>
      </c>
      <c r="H70" s="30">
        <v>2</v>
      </c>
      <c r="I70" s="30">
        <f t="shared" si="15"/>
        <v>38</v>
      </c>
      <c r="J70" s="31">
        <f t="shared" si="16"/>
        <v>31.666666666666668</v>
      </c>
      <c r="K70" s="3"/>
      <c r="L70" s="38"/>
    </row>
    <row r="71" spans="1:12" x14ac:dyDescent="0.25">
      <c r="A71" s="2"/>
      <c r="B71" s="59" t="s">
        <v>135</v>
      </c>
      <c r="C71" s="60"/>
      <c r="D71" s="27" t="s">
        <v>136</v>
      </c>
      <c r="E71" s="28" t="s">
        <v>137</v>
      </c>
      <c r="F71" s="25" t="s">
        <v>22</v>
      </c>
      <c r="G71" s="25">
        <f>IF(F71="P",2,1)</f>
        <v>1</v>
      </c>
      <c r="H71" s="25">
        <v>4</v>
      </c>
      <c r="I71" s="25">
        <f>H71*19</f>
        <v>76</v>
      </c>
      <c r="J71" s="26">
        <f>I71*50/60</f>
        <v>63.333333333333336</v>
      </c>
      <c r="K71" s="3"/>
    </row>
    <row r="72" spans="1:12" ht="15" customHeight="1" x14ac:dyDescent="0.25">
      <c r="A72" s="2"/>
      <c r="B72" s="61"/>
      <c r="C72" s="62"/>
      <c r="D72" s="40" t="s">
        <v>138</v>
      </c>
      <c r="E72" s="41" t="s">
        <v>139</v>
      </c>
      <c r="F72" s="29" t="s">
        <v>25</v>
      </c>
      <c r="G72" s="30">
        <f>IF(F72="P",2,1)</f>
        <v>2</v>
      </c>
      <c r="H72" s="30">
        <v>2</v>
      </c>
      <c r="I72" s="30">
        <f>H72*19</f>
        <v>38</v>
      </c>
      <c r="J72" s="31">
        <f>I72*50/60</f>
        <v>31.666666666666668</v>
      </c>
      <c r="K72" s="3"/>
    </row>
    <row r="73" spans="1:12" x14ac:dyDescent="0.25">
      <c r="A73" s="2"/>
      <c r="B73" s="61"/>
      <c r="C73" s="62"/>
      <c r="D73" s="40" t="s">
        <v>140</v>
      </c>
      <c r="E73" s="41" t="s">
        <v>141</v>
      </c>
      <c r="F73" s="29" t="s">
        <v>90</v>
      </c>
      <c r="G73" s="30">
        <f t="shared" ref="G73:G77" si="17">IF(F73="P",2,1)</f>
        <v>1</v>
      </c>
      <c r="H73" s="30">
        <v>4</v>
      </c>
      <c r="I73" s="30">
        <f t="shared" ref="I73:I77" si="18">H73*19</f>
        <v>76</v>
      </c>
      <c r="J73" s="31">
        <f t="shared" ref="J73:J77" si="19">I73*50/60</f>
        <v>63.333333333333336</v>
      </c>
      <c r="K73" s="3"/>
    </row>
    <row r="74" spans="1:12" x14ac:dyDescent="0.25">
      <c r="A74" s="2"/>
      <c r="B74" s="61"/>
      <c r="C74" s="62"/>
      <c r="D74" s="40" t="s">
        <v>142</v>
      </c>
      <c r="E74" s="41" t="s">
        <v>143</v>
      </c>
      <c r="F74" s="29" t="s">
        <v>22</v>
      </c>
      <c r="G74" s="30">
        <f t="shared" si="17"/>
        <v>1</v>
      </c>
      <c r="H74" s="30">
        <v>4</v>
      </c>
      <c r="I74" s="30">
        <f t="shared" si="18"/>
        <v>76</v>
      </c>
      <c r="J74" s="31">
        <f t="shared" si="19"/>
        <v>63.333333333333336</v>
      </c>
      <c r="K74" s="3"/>
    </row>
    <row r="75" spans="1:12" x14ac:dyDescent="0.25">
      <c r="A75" s="2"/>
      <c r="B75" s="61"/>
      <c r="C75" s="62"/>
      <c r="D75" s="40" t="s">
        <v>144</v>
      </c>
      <c r="E75" s="41" t="s">
        <v>145</v>
      </c>
      <c r="F75" s="29" t="s">
        <v>22</v>
      </c>
      <c r="G75" s="30">
        <f t="shared" si="17"/>
        <v>1</v>
      </c>
      <c r="H75" s="30">
        <v>2</v>
      </c>
      <c r="I75" s="30">
        <f t="shared" si="18"/>
        <v>38</v>
      </c>
      <c r="J75" s="31">
        <f t="shared" si="19"/>
        <v>31.666666666666668</v>
      </c>
      <c r="K75" s="3"/>
    </row>
    <row r="76" spans="1:12" x14ac:dyDescent="0.25">
      <c r="A76" s="2"/>
      <c r="B76" s="61"/>
      <c r="C76" s="62"/>
      <c r="D76" s="40" t="s">
        <v>146</v>
      </c>
      <c r="E76" s="41" t="s">
        <v>147</v>
      </c>
      <c r="F76" s="29" t="s">
        <v>25</v>
      </c>
      <c r="G76" s="30">
        <f t="shared" si="17"/>
        <v>2</v>
      </c>
      <c r="H76" s="30">
        <v>2</v>
      </c>
      <c r="I76" s="30">
        <f t="shared" si="18"/>
        <v>38</v>
      </c>
      <c r="J76" s="31">
        <f t="shared" si="19"/>
        <v>31.666666666666668</v>
      </c>
      <c r="K76" s="3"/>
    </row>
    <row r="77" spans="1:12" ht="15.75" thickBot="1" x14ac:dyDescent="0.3">
      <c r="A77" s="2"/>
      <c r="B77" s="101"/>
      <c r="C77" s="102"/>
      <c r="D77" s="36" t="s">
        <v>148</v>
      </c>
      <c r="E77" s="37" t="s">
        <v>149</v>
      </c>
      <c r="F77" s="29" t="s">
        <v>22</v>
      </c>
      <c r="G77" s="30">
        <f t="shared" si="17"/>
        <v>1</v>
      </c>
      <c r="H77" s="30">
        <v>2</v>
      </c>
      <c r="I77" s="30">
        <f t="shared" si="18"/>
        <v>38</v>
      </c>
      <c r="J77" s="31">
        <f t="shared" si="19"/>
        <v>31.666666666666668</v>
      </c>
      <c r="K77" s="3"/>
      <c r="L77" s="38"/>
    </row>
    <row r="78" spans="1:12" x14ac:dyDescent="0.25">
      <c r="A78" s="2"/>
      <c r="B78" s="59" t="s">
        <v>150</v>
      </c>
      <c r="C78" s="60"/>
      <c r="D78" s="27" t="s">
        <v>151</v>
      </c>
      <c r="E78" s="28" t="s">
        <v>152</v>
      </c>
      <c r="F78" s="25" t="s">
        <v>22</v>
      </c>
      <c r="G78" s="25">
        <f>IF(F78="P",2,1)</f>
        <v>1</v>
      </c>
      <c r="H78" s="25">
        <v>4</v>
      </c>
      <c r="I78" s="25">
        <f>H78*19</f>
        <v>76</v>
      </c>
      <c r="J78" s="26">
        <f>I78*50/60</f>
        <v>63.333333333333336</v>
      </c>
      <c r="K78" s="3"/>
    </row>
    <row r="79" spans="1:12" x14ac:dyDescent="0.25">
      <c r="B79" s="61"/>
      <c r="C79" s="62"/>
      <c r="D79" s="40" t="s">
        <v>153</v>
      </c>
      <c r="E79" s="41" t="s">
        <v>154</v>
      </c>
      <c r="F79" s="29" t="s">
        <v>22</v>
      </c>
      <c r="G79" s="30">
        <f t="shared" ref="G79:G84" si="20">IF(F79="P",2,1)</f>
        <v>1</v>
      </c>
      <c r="H79" s="30">
        <v>4</v>
      </c>
      <c r="I79" s="30">
        <f t="shared" ref="I79:I84" si="21">H79*19</f>
        <v>76</v>
      </c>
      <c r="J79" s="31">
        <f t="shared" ref="J79:J84" si="22">I79*50/60</f>
        <v>63.333333333333336</v>
      </c>
      <c r="K79" s="3"/>
    </row>
    <row r="80" spans="1:12" x14ac:dyDescent="0.25">
      <c r="B80" s="61"/>
      <c r="C80" s="62"/>
      <c r="D80" s="40" t="s">
        <v>155</v>
      </c>
      <c r="E80" s="41" t="s">
        <v>156</v>
      </c>
      <c r="F80" s="29" t="s">
        <v>25</v>
      </c>
      <c r="G80" s="30">
        <f t="shared" si="20"/>
        <v>2</v>
      </c>
      <c r="H80" s="30">
        <v>2</v>
      </c>
      <c r="I80" s="30">
        <f t="shared" si="21"/>
        <v>38</v>
      </c>
      <c r="J80" s="31">
        <f t="shared" si="22"/>
        <v>31.666666666666668</v>
      </c>
      <c r="K80" s="3"/>
    </row>
    <row r="81" spans="2:12" x14ac:dyDescent="0.25">
      <c r="B81" s="61"/>
      <c r="C81" s="62"/>
      <c r="D81" s="40" t="s">
        <v>157</v>
      </c>
      <c r="E81" s="41" t="s">
        <v>158</v>
      </c>
      <c r="F81" s="29" t="s">
        <v>22</v>
      </c>
      <c r="G81" s="30">
        <f t="shared" si="20"/>
        <v>1</v>
      </c>
      <c r="H81" s="30">
        <v>4</v>
      </c>
      <c r="I81" s="30">
        <f t="shared" si="21"/>
        <v>76</v>
      </c>
      <c r="J81" s="31">
        <f t="shared" si="22"/>
        <v>63.333333333333336</v>
      </c>
      <c r="K81" s="3"/>
    </row>
    <row r="82" spans="2:12" x14ac:dyDescent="0.25">
      <c r="B82" s="61"/>
      <c r="C82" s="62"/>
      <c r="D82" s="40" t="s">
        <v>159</v>
      </c>
      <c r="E82" s="41" t="s">
        <v>160</v>
      </c>
      <c r="F82" s="29" t="s">
        <v>25</v>
      </c>
      <c r="G82" s="30">
        <f t="shared" si="20"/>
        <v>2</v>
      </c>
      <c r="H82" s="30">
        <v>2</v>
      </c>
      <c r="I82" s="30">
        <f t="shared" si="21"/>
        <v>38</v>
      </c>
      <c r="J82" s="31">
        <f t="shared" si="22"/>
        <v>31.666666666666668</v>
      </c>
      <c r="K82" s="3"/>
    </row>
    <row r="83" spans="2:12" x14ac:dyDescent="0.25">
      <c r="B83" s="61"/>
      <c r="C83" s="62"/>
      <c r="D83" s="43" t="s">
        <v>161</v>
      </c>
      <c r="E83" s="41" t="s">
        <v>162</v>
      </c>
      <c r="F83" s="29" t="s">
        <v>90</v>
      </c>
      <c r="G83" s="30">
        <f t="shared" si="20"/>
        <v>1</v>
      </c>
      <c r="H83" s="30">
        <v>2</v>
      </c>
      <c r="I83" s="30">
        <f t="shared" si="21"/>
        <v>38</v>
      </c>
      <c r="J83" s="31">
        <f t="shared" si="22"/>
        <v>31.666666666666668</v>
      </c>
      <c r="K83" s="3"/>
    </row>
    <row r="84" spans="2:12" ht="15.75" thickBot="1" x14ac:dyDescent="0.3">
      <c r="B84" s="101"/>
      <c r="C84" s="102"/>
      <c r="D84" s="44" t="s">
        <v>163</v>
      </c>
      <c r="E84" s="37" t="s">
        <v>164</v>
      </c>
      <c r="F84" s="29" t="s">
        <v>22</v>
      </c>
      <c r="G84" s="30">
        <f t="shared" si="20"/>
        <v>1</v>
      </c>
      <c r="H84" s="30">
        <v>2</v>
      </c>
      <c r="I84" s="30">
        <f t="shared" si="21"/>
        <v>38</v>
      </c>
      <c r="J84" s="31">
        <f t="shared" si="22"/>
        <v>31.666666666666668</v>
      </c>
      <c r="K84" s="3"/>
      <c r="L84" s="38"/>
    </row>
    <row r="85" spans="2:12" x14ac:dyDescent="0.25">
      <c r="B85" s="59" t="s">
        <v>165</v>
      </c>
      <c r="C85" s="60"/>
      <c r="D85" s="27" t="s">
        <v>166</v>
      </c>
      <c r="E85" s="28" t="s">
        <v>167</v>
      </c>
      <c r="F85" s="25" t="s">
        <v>25</v>
      </c>
      <c r="G85" s="25">
        <f>IF(F85="P",2,1)</f>
        <v>2</v>
      </c>
      <c r="H85" s="25">
        <v>4</v>
      </c>
      <c r="I85" s="25">
        <f>H85*19</f>
        <v>76</v>
      </c>
      <c r="J85" s="26">
        <f>I85*50/60</f>
        <v>63.333333333333336</v>
      </c>
      <c r="K85" s="3"/>
    </row>
    <row r="86" spans="2:12" ht="15" customHeight="1" x14ac:dyDescent="0.25">
      <c r="B86" s="61"/>
      <c r="C86" s="62"/>
      <c r="D86" s="40" t="s">
        <v>168</v>
      </c>
      <c r="E86" s="41" t="s">
        <v>169</v>
      </c>
      <c r="F86" s="29" t="s">
        <v>22</v>
      </c>
      <c r="G86" s="30">
        <f>IF(F86="P",2,1)</f>
        <v>1</v>
      </c>
      <c r="H86" s="30">
        <v>2</v>
      </c>
      <c r="I86" s="30">
        <f>H86*19</f>
        <v>38</v>
      </c>
      <c r="J86" s="31">
        <f>I86*50/60</f>
        <v>31.666666666666668</v>
      </c>
      <c r="K86" s="3"/>
    </row>
    <row r="87" spans="2:12" x14ac:dyDescent="0.25">
      <c r="B87" s="61"/>
      <c r="C87" s="62"/>
      <c r="D87" s="40" t="s">
        <v>170</v>
      </c>
      <c r="E87" s="41" t="s">
        <v>171</v>
      </c>
      <c r="F87" s="29" t="s">
        <v>25</v>
      </c>
      <c r="G87" s="30">
        <f t="shared" ref="G87:G92" si="23">IF(F87="P",2,1)</f>
        <v>2</v>
      </c>
      <c r="H87" s="30">
        <v>2</v>
      </c>
      <c r="I87" s="30">
        <f t="shared" ref="I87:I92" si="24">H87*19</f>
        <v>38</v>
      </c>
      <c r="J87" s="31">
        <f t="shared" ref="J87:J92" si="25">I87*50/60</f>
        <v>31.666666666666668</v>
      </c>
      <c r="K87" s="3"/>
    </row>
    <row r="88" spans="2:12" x14ac:dyDescent="0.25">
      <c r="B88" s="61"/>
      <c r="C88" s="62"/>
      <c r="D88" s="40" t="s">
        <v>172</v>
      </c>
      <c r="E88" s="41" t="s">
        <v>173</v>
      </c>
      <c r="F88" s="29" t="s">
        <v>90</v>
      </c>
      <c r="G88" s="30">
        <f>IF(F88="P",2,1)</f>
        <v>1</v>
      </c>
      <c r="H88" s="30">
        <v>4</v>
      </c>
      <c r="I88" s="30">
        <f>H88*19</f>
        <v>76</v>
      </c>
      <c r="J88" s="31">
        <f>I88*50/60</f>
        <v>63.333333333333336</v>
      </c>
      <c r="K88" s="3"/>
    </row>
    <row r="89" spans="2:12" x14ac:dyDescent="0.25">
      <c r="B89" s="61"/>
      <c r="C89" s="62"/>
      <c r="D89" s="40" t="s">
        <v>174</v>
      </c>
      <c r="E89" s="41" t="s">
        <v>175</v>
      </c>
      <c r="F89" s="29" t="s">
        <v>22</v>
      </c>
      <c r="G89" s="30">
        <f t="shared" si="23"/>
        <v>1</v>
      </c>
      <c r="H89" s="30">
        <v>2</v>
      </c>
      <c r="I89" s="30">
        <f t="shared" si="24"/>
        <v>38</v>
      </c>
      <c r="J89" s="31">
        <f t="shared" si="25"/>
        <v>31.666666666666668</v>
      </c>
      <c r="K89" s="3"/>
    </row>
    <row r="90" spans="2:12" x14ac:dyDescent="0.25">
      <c r="B90" s="61"/>
      <c r="C90" s="62"/>
      <c r="D90" s="40" t="s">
        <v>176</v>
      </c>
      <c r="E90" s="41" t="s">
        <v>177</v>
      </c>
      <c r="F90" s="29" t="s">
        <v>25</v>
      </c>
      <c r="G90" s="30">
        <f t="shared" si="23"/>
        <v>2</v>
      </c>
      <c r="H90" s="30">
        <v>2</v>
      </c>
      <c r="I90" s="30">
        <f t="shared" si="24"/>
        <v>38</v>
      </c>
      <c r="J90" s="31">
        <f t="shared" si="25"/>
        <v>31.666666666666668</v>
      </c>
      <c r="K90" s="3"/>
    </row>
    <row r="91" spans="2:12" x14ac:dyDescent="0.25">
      <c r="B91" s="61"/>
      <c r="C91" s="62"/>
      <c r="D91" s="40" t="s">
        <v>178</v>
      </c>
      <c r="E91" s="41" t="s">
        <v>179</v>
      </c>
      <c r="F91" s="29" t="s">
        <v>22</v>
      </c>
      <c r="G91" s="30">
        <f t="shared" si="23"/>
        <v>1</v>
      </c>
      <c r="H91" s="30">
        <v>2</v>
      </c>
      <c r="I91" s="30">
        <f t="shared" si="24"/>
        <v>38</v>
      </c>
      <c r="J91" s="31">
        <f t="shared" si="25"/>
        <v>31.666666666666668</v>
      </c>
      <c r="K91" s="3"/>
    </row>
    <row r="92" spans="2:12" ht="15.75" thickBot="1" x14ac:dyDescent="0.3">
      <c r="B92" s="101"/>
      <c r="C92" s="102"/>
      <c r="D92" s="36" t="s">
        <v>180</v>
      </c>
      <c r="E92" s="37" t="s">
        <v>181</v>
      </c>
      <c r="F92" s="29" t="s">
        <v>25</v>
      </c>
      <c r="G92" s="30">
        <f t="shared" si="23"/>
        <v>2</v>
      </c>
      <c r="H92" s="30">
        <v>2</v>
      </c>
      <c r="I92" s="30">
        <f t="shared" si="24"/>
        <v>38</v>
      </c>
      <c r="J92" s="31">
        <f t="shared" si="25"/>
        <v>31.666666666666668</v>
      </c>
      <c r="K92" s="3"/>
      <c r="L92" s="38"/>
    </row>
    <row r="93" spans="2:12" x14ac:dyDescent="0.25">
      <c r="B93" s="59" t="s">
        <v>182</v>
      </c>
      <c r="C93" s="109"/>
      <c r="D93" s="40" t="s">
        <v>183</v>
      </c>
      <c r="E93" s="41" t="s">
        <v>184</v>
      </c>
      <c r="F93" s="25" t="s">
        <v>22</v>
      </c>
      <c r="G93" s="25">
        <f>IF(F93="P",2,1)</f>
        <v>1</v>
      </c>
      <c r="H93" s="25">
        <v>2</v>
      </c>
      <c r="I93" s="25">
        <f>H93*19</f>
        <v>38</v>
      </c>
      <c r="J93" s="26">
        <f>I93*50/60</f>
        <v>31.666666666666668</v>
      </c>
      <c r="K93" s="3"/>
    </row>
    <row r="94" spans="2:12" ht="15" customHeight="1" x14ac:dyDescent="0.25">
      <c r="B94" s="61"/>
      <c r="C94" s="110"/>
      <c r="D94" s="40" t="s">
        <v>185</v>
      </c>
      <c r="E94" s="41" t="s">
        <v>186</v>
      </c>
      <c r="F94" s="29" t="s">
        <v>22</v>
      </c>
      <c r="G94" s="30">
        <f>IF(F94="P",2,1)</f>
        <v>1</v>
      </c>
      <c r="H94" s="30">
        <v>4</v>
      </c>
      <c r="I94" s="30">
        <f>H94*19</f>
        <v>76</v>
      </c>
      <c r="J94" s="31">
        <f>I94*50/60</f>
        <v>63.333333333333336</v>
      </c>
      <c r="K94" s="3"/>
    </row>
    <row r="95" spans="2:12" x14ac:dyDescent="0.25">
      <c r="B95" s="61"/>
      <c r="C95" s="110"/>
      <c r="D95" s="40" t="s">
        <v>187</v>
      </c>
      <c r="E95" s="41" t="s">
        <v>188</v>
      </c>
      <c r="F95" s="29" t="s">
        <v>22</v>
      </c>
      <c r="G95" s="30">
        <f t="shared" ref="G95:G97" si="26">IF(F95="P",2,1)</f>
        <v>1</v>
      </c>
      <c r="H95" s="30">
        <v>2</v>
      </c>
      <c r="I95" s="30">
        <f t="shared" ref="I95:I97" si="27">H95*19</f>
        <v>38</v>
      </c>
      <c r="J95" s="31">
        <f t="shared" ref="J95:J97" si="28">I95*50/60</f>
        <v>31.666666666666668</v>
      </c>
      <c r="K95" s="3"/>
    </row>
    <row r="96" spans="2:12" x14ac:dyDescent="0.25">
      <c r="B96" s="61"/>
      <c r="C96" s="110"/>
      <c r="D96" s="40" t="s">
        <v>189</v>
      </c>
      <c r="E96" s="41" t="s">
        <v>190</v>
      </c>
      <c r="F96" s="29" t="s">
        <v>90</v>
      </c>
      <c r="G96" s="30">
        <f t="shared" si="26"/>
        <v>1</v>
      </c>
      <c r="H96" s="30">
        <v>2</v>
      </c>
      <c r="I96" s="30">
        <f t="shared" si="27"/>
        <v>38</v>
      </c>
      <c r="J96" s="31">
        <f t="shared" si="28"/>
        <v>31.666666666666668</v>
      </c>
      <c r="K96" s="3"/>
    </row>
    <row r="97" spans="2:12" ht="15.75" thickBot="1" x14ac:dyDescent="0.3">
      <c r="B97" s="101"/>
      <c r="C97" s="111"/>
      <c r="D97" s="40" t="s">
        <v>191</v>
      </c>
      <c r="E97" s="41" t="s">
        <v>192</v>
      </c>
      <c r="F97" s="29" t="s">
        <v>22</v>
      </c>
      <c r="G97" s="30">
        <f t="shared" si="26"/>
        <v>1</v>
      </c>
      <c r="H97" s="30">
        <v>4</v>
      </c>
      <c r="I97" s="30">
        <f t="shared" si="27"/>
        <v>76</v>
      </c>
      <c r="J97" s="31">
        <f t="shared" si="28"/>
        <v>63.333333333333336</v>
      </c>
      <c r="K97" s="3"/>
      <c r="L97" s="38"/>
    </row>
    <row r="98" spans="2:12" ht="16.5" thickBot="1" x14ac:dyDescent="0.3">
      <c r="B98" s="112" t="s">
        <v>193</v>
      </c>
      <c r="C98" s="113"/>
      <c r="D98" s="113"/>
      <c r="E98" s="113"/>
      <c r="F98" s="113"/>
      <c r="G98" s="113"/>
      <c r="H98" s="114"/>
      <c r="I98" s="45">
        <f>SUM(I17:I97)</f>
        <v>4332</v>
      </c>
      <c r="J98" s="31">
        <f>I98*50/60</f>
        <v>3610</v>
      </c>
      <c r="K98" s="3"/>
    </row>
    <row r="99" spans="2:12" ht="16.5" thickBot="1" x14ac:dyDescent="0.3">
      <c r="B99" s="112" t="s">
        <v>194</v>
      </c>
      <c r="C99" s="113"/>
      <c r="D99" s="113"/>
      <c r="E99" s="113"/>
      <c r="F99" s="113"/>
      <c r="G99" s="113"/>
      <c r="H99" s="113"/>
      <c r="I99" s="114"/>
      <c r="J99" s="45">
        <f>SUM(J17:J97)</f>
        <v>3609.9999999999982</v>
      </c>
      <c r="K99" s="3"/>
    </row>
    <row r="100" spans="2:12" ht="18" thickBot="1" x14ac:dyDescent="0.35">
      <c r="B100" s="115" t="s">
        <v>195</v>
      </c>
      <c r="C100" s="116"/>
      <c r="D100" s="116"/>
      <c r="E100" s="116"/>
      <c r="F100" s="116"/>
      <c r="G100" s="116"/>
      <c r="H100" s="116"/>
      <c r="I100" s="117"/>
      <c r="J100" s="45">
        <v>100</v>
      </c>
      <c r="K100" s="3"/>
    </row>
    <row r="101" spans="2:12" ht="15.75" x14ac:dyDescent="0.25">
      <c r="B101" s="99" t="s">
        <v>196</v>
      </c>
      <c r="C101" s="100"/>
      <c r="D101" s="100"/>
      <c r="E101" s="46"/>
      <c r="F101" s="47"/>
      <c r="G101" s="47"/>
      <c r="H101" s="47"/>
      <c r="I101" s="47"/>
      <c r="J101" s="48">
        <v>160</v>
      </c>
      <c r="K101" s="3"/>
    </row>
    <row r="102" spans="2:12" ht="16.5" thickBot="1" x14ac:dyDescent="0.3">
      <c r="B102" s="118" t="s">
        <v>197</v>
      </c>
      <c r="C102" s="119"/>
      <c r="D102" s="119"/>
      <c r="E102" s="49"/>
      <c r="F102" s="50"/>
      <c r="G102" s="50"/>
      <c r="H102" s="50"/>
      <c r="I102" s="50"/>
      <c r="J102" s="51">
        <f>SUM(J99:J101)</f>
        <v>3869.9999999999982</v>
      </c>
      <c r="K102" s="3"/>
    </row>
    <row r="103" spans="2:12" ht="15.75" x14ac:dyDescent="0.25">
      <c r="B103" s="99" t="s">
        <v>198</v>
      </c>
      <c r="C103" s="100"/>
      <c r="D103" s="120"/>
      <c r="E103" s="52" t="s">
        <v>199</v>
      </c>
      <c r="F103" s="53" t="s">
        <v>90</v>
      </c>
      <c r="G103" s="53">
        <v>1</v>
      </c>
      <c r="H103" s="54">
        <v>2</v>
      </c>
      <c r="I103" s="53">
        <f>H103*19</f>
        <v>38</v>
      </c>
      <c r="J103" s="55">
        <f>I103*5/6</f>
        <v>31.666666666666668</v>
      </c>
      <c r="K103" s="3"/>
    </row>
    <row r="104" spans="2:12" ht="16.5" thickBot="1" x14ac:dyDescent="0.3">
      <c r="B104" s="118" t="s">
        <v>200</v>
      </c>
      <c r="C104" s="119"/>
      <c r="D104" s="119"/>
      <c r="E104" s="56"/>
      <c r="F104" s="57"/>
      <c r="G104" s="57"/>
      <c r="H104" s="57"/>
      <c r="I104" s="57"/>
      <c r="J104" s="58">
        <f>SUM(J102:J103)</f>
        <v>3901.6666666666647</v>
      </c>
      <c r="K104" s="3"/>
    </row>
    <row r="105" spans="2:12" ht="15.75" thickBot="1" x14ac:dyDescent="0.3">
      <c r="B105" s="121" t="s">
        <v>201</v>
      </c>
      <c r="C105" s="122"/>
      <c r="D105" s="122"/>
      <c r="E105" s="122"/>
      <c r="F105" s="122"/>
      <c r="G105" s="122"/>
      <c r="H105" s="122"/>
      <c r="I105" s="122"/>
      <c r="J105" s="123"/>
      <c r="K105" s="3"/>
    </row>
    <row r="106" spans="2:12" x14ac:dyDescent="0.25">
      <c r="K106" s="3"/>
    </row>
    <row r="107" spans="2:12" x14ac:dyDescent="0.25">
      <c r="K107" s="3"/>
    </row>
  </sheetData>
  <mergeCells count="30">
    <mergeCell ref="B102:D102"/>
    <mergeCell ref="B103:D103"/>
    <mergeCell ref="B104:D104"/>
    <mergeCell ref="B105:J105"/>
    <mergeCell ref="B101:D101"/>
    <mergeCell ref="B34:C42"/>
    <mergeCell ref="B43:C50"/>
    <mergeCell ref="B51:C60"/>
    <mergeCell ref="B61:C70"/>
    <mergeCell ref="B71:C77"/>
    <mergeCell ref="B78:C84"/>
    <mergeCell ref="B85:C92"/>
    <mergeCell ref="B93:C97"/>
    <mergeCell ref="B98:H98"/>
    <mergeCell ref="B99:I99"/>
    <mergeCell ref="B100:I100"/>
    <mergeCell ref="B25:C33"/>
    <mergeCell ref="B3:H3"/>
    <mergeCell ref="I3:J7"/>
    <mergeCell ref="B4:H4"/>
    <mergeCell ref="B6:H6"/>
    <mergeCell ref="B8:H8"/>
    <mergeCell ref="I8:J11"/>
    <mergeCell ref="B9:H9"/>
    <mergeCell ref="B11:H11"/>
    <mergeCell ref="I12:J14"/>
    <mergeCell ref="B13:H14"/>
    <mergeCell ref="D15:D16"/>
    <mergeCell ref="E15:E16"/>
    <mergeCell ref="B17:C2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dennis</cp:lastModifiedBy>
  <dcterms:created xsi:type="dcterms:W3CDTF">2016-05-26T14:41:08Z</dcterms:created>
  <dcterms:modified xsi:type="dcterms:W3CDTF">2016-07-26T14:49:55Z</dcterms:modified>
</cp:coreProperties>
</file>